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D:\working\waccache\LN2PEPF00010F11\EXCELCNV\2f1e9222-8518-4ed8-9b4d-fa1fea157755\"/>
    </mc:Choice>
  </mc:AlternateContent>
  <xr:revisionPtr revIDLastSave="0" documentId="8_{DAB2123F-2AFE-4EAD-8E9F-E9C33957AE45}" xr6:coauthVersionLast="47" xr6:coauthVersionMax="47" xr10:uidLastSave="{00000000-0000-0000-0000-000000000000}"/>
  <bookViews>
    <workbookView xWindow="-60" yWindow="-60" windowWidth="15480" windowHeight="11640" firstSheet="2" activeTab="2" xr2:uid="{EA95B573-6DAB-4085-8FFE-12C8872E9F81}"/>
  </bookViews>
  <sheets>
    <sheet name="Personal Expenditure" sheetId="1" r:id="rId1"/>
    <sheet name="Sales Forecast" sheetId="2" r:id="rId2"/>
    <sheet name="CFF Yr 1" sheetId="3" r:id="rId3"/>
    <sheet name="CFF Yr 2" sheetId="5" r:id="rId4"/>
    <sheet name="Benefit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5" l="1"/>
  <c r="E36" i="5"/>
  <c r="E37" i="5"/>
  <c r="F36" i="5"/>
  <c r="F37" i="5"/>
  <c r="G36" i="5"/>
  <c r="G37" i="5"/>
  <c r="H36" i="5"/>
  <c r="H37" i="5"/>
  <c r="I36" i="5"/>
  <c r="I37" i="5"/>
  <c r="J36" i="5"/>
  <c r="J37" i="5"/>
  <c r="K36" i="5"/>
  <c r="K37" i="5"/>
  <c r="L36" i="5"/>
  <c r="L37" i="5"/>
  <c r="M36" i="5"/>
  <c r="M37" i="5"/>
  <c r="N36" i="5"/>
  <c r="N37" i="5"/>
  <c r="N43" i="5"/>
  <c r="M43" i="5"/>
  <c r="L43" i="5"/>
  <c r="K43" i="5"/>
  <c r="J43" i="5"/>
  <c r="I43" i="5"/>
  <c r="H43" i="5"/>
  <c r="G43" i="5"/>
  <c r="F43" i="5"/>
  <c r="E43" i="5"/>
  <c r="D43" i="5"/>
  <c r="C43" i="5"/>
  <c r="O43" i="5"/>
  <c r="B37" i="5"/>
  <c r="C36" i="5"/>
  <c r="N35" i="5"/>
  <c r="M35" i="5"/>
  <c r="L35" i="5"/>
  <c r="K35" i="5"/>
  <c r="J35" i="5"/>
  <c r="I35" i="5"/>
  <c r="H35" i="5"/>
  <c r="G35" i="5"/>
  <c r="F35" i="5"/>
  <c r="E35" i="5"/>
  <c r="D35" i="5"/>
  <c r="C35" i="5"/>
  <c r="N33" i="5"/>
  <c r="M33" i="5"/>
  <c r="L33" i="5"/>
  <c r="K33" i="5"/>
  <c r="J33" i="5"/>
  <c r="I33" i="5"/>
  <c r="H33" i="5"/>
  <c r="G33" i="5"/>
  <c r="F33" i="5"/>
  <c r="E33" i="5"/>
  <c r="D33" i="5"/>
  <c r="C33" i="5"/>
  <c r="C37" i="5"/>
  <c r="D36" i="5"/>
  <c r="B33" i="5"/>
  <c r="B34" i="5"/>
  <c r="C34" i="5"/>
  <c r="I31" i="5"/>
  <c r="H31" i="5"/>
  <c r="B31" i="5"/>
  <c r="B12" i="6"/>
  <c r="K12" i="6"/>
  <c r="B7" i="6"/>
  <c r="K7" i="6"/>
  <c r="B6" i="6"/>
  <c r="K6" i="6"/>
  <c r="B5" i="6"/>
  <c r="H5" i="6"/>
  <c r="B33" i="3"/>
  <c r="B34" i="3"/>
  <c r="B37" i="3"/>
  <c r="D35" i="3"/>
  <c r="E35" i="3"/>
  <c r="F35" i="3"/>
  <c r="G35" i="3"/>
  <c r="H35" i="3"/>
  <c r="I35" i="3"/>
  <c r="J35" i="3"/>
  <c r="K35" i="3"/>
  <c r="L35" i="3"/>
  <c r="M35" i="3"/>
  <c r="N35" i="3"/>
  <c r="C35" i="3"/>
  <c r="O8" i="6"/>
  <c r="D12" i="6"/>
  <c r="E12" i="6"/>
  <c r="G12" i="6"/>
  <c r="H12" i="6"/>
  <c r="I12" i="6"/>
  <c r="J12" i="6"/>
  <c r="L12" i="6"/>
  <c r="M12" i="6"/>
  <c r="C12" i="6"/>
  <c r="D5" i="6"/>
  <c r="E5" i="6"/>
  <c r="F5" i="6"/>
  <c r="G5" i="6"/>
  <c r="K5" i="6"/>
  <c r="L5" i="6"/>
  <c r="M5" i="6"/>
  <c r="N5" i="6"/>
  <c r="D6" i="6"/>
  <c r="E6" i="6"/>
  <c r="G6" i="6"/>
  <c r="H6" i="6"/>
  <c r="I6" i="6"/>
  <c r="J6" i="6"/>
  <c r="L6" i="6"/>
  <c r="M6" i="6"/>
  <c r="I7" i="6"/>
  <c r="C5" i="6"/>
  <c r="N2" i="6"/>
  <c r="M2" i="6"/>
  <c r="L2" i="6"/>
  <c r="K2" i="6"/>
  <c r="J2" i="6"/>
  <c r="I2" i="6"/>
  <c r="H2" i="6"/>
  <c r="G2" i="6"/>
  <c r="F2" i="6"/>
  <c r="E2" i="6"/>
  <c r="D2" i="6"/>
  <c r="C2" i="6"/>
  <c r="A1" i="6"/>
  <c r="A1" i="5"/>
  <c r="P32" i="2"/>
  <c r="R32" i="2"/>
  <c r="P33" i="2"/>
  <c r="Q33" i="2"/>
  <c r="P34" i="2"/>
  <c r="Q34" i="2"/>
  <c r="P35" i="2"/>
  <c r="R35" i="2"/>
  <c r="E39" i="2"/>
  <c r="D11" i="5"/>
  <c r="D31" i="5"/>
  <c r="F39" i="2"/>
  <c r="E11" i="5"/>
  <c r="E31" i="5"/>
  <c r="G39" i="2"/>
  <c r="F11" i="5"/>
  <c r="F31" i="5"/>
  <c r="H39" i="2"/>
  <c r="G11" i="5"/>
  <c r="G31" i="5"/>
  <c r="I39" i="2"/>
  <c r="H11" i="5"/>
  <c r="J39" i="2"/>
  <c r="I11" i="5"/>
  <c r="K39" i="2"/>
  <c r="J11" i="5"/>
  <c r="J31" i="5"/>
  <c r="L39" i="2"/>
  <c r="K11" i="5"/>
  <c r="K31" i="5"/>
  <c r="M39" i="2"/>
  <c r="L11" i="5"/>
  <c r="L31" i="5"/>
  <c r="N39" i="2"/>
  <c r="M11" i="5"/>
  <c r="M31" i="5"/>
  <c r="O39" i="2"/>
  <c r="N11" i="5"/>
  <c r="N31" i="5"/>
  <c r="D39" i="2"/>
  <c r="C11" i="5"/>
  <c r="C31" i="5"/>
  <c r="E38" i="2"/>
  <c r="D5" i="5"/>
  <c r="D9" i="5"/>
  <c r="F38" i="2"/>
  <c r="E5" i="5"/>
  <c r="E9" i="5"/>
  <c r="G38" i="2"/>
  <c r="F5" i="5"/>
  <c r="O5" i="5"/>
  <c r="O9" i="5"/>
  <c r="H38" i="2"/>
  <c r="G5" i="5"/>
  <c r="G9" i="5"/>
  <c r="I38" i="2"/>
  <c r="H5" i="5"/>
  <c r="H9" i="5"/>
  <c r="J38" i="2"/>
  <c r="I5" i="5"/>
  <c r="I9" i="5"/>
  <c r="K38" i="2"/>
  <c r="J5" i="5"/>
  <c r="J9" i="5"/>
  <c r="L38" i="2"/>
  <c r="K5" i="5"/>
  <c r="K9" i="5"/>
  <c r="M38" i="2"/>
  <c r="L5" i="5"/>
  <c r="L9" i="5"/>
  <c r="N38" i="2"/>
  <c r="M5" i="5"/>
  <c r="M9" i="5"/>
  <c r="O38" i="2"/>
  <c r="N5" i="5"/>
  <c r="N9" i="5"/>
  <c r="D38" i="2"/>
  <c r="P16" i="2"/>
  <c r="Q16" i="2"/>
  <c r="P17" i="2"/>
  <c r="Q17" i="2"/>
  <c r="E25" i="2"/>
  <c r="D2" i="5"/>
  <c r="F25" i="2"/>
  <c r="E2" i="5"/>
  <c r="G25" i="2"/>
  <c r="H25" i="2"/>
  <c r="G2" i="5"/>
  <c r="I25" i="2"/>
  <c r="H2" i="5"/>
  <c r="J25" i="2"/>
  <c r="I2" i="5"/>
  <c r="K25" i="2"/>
  <c r="J2" i="5"/>
  <c r="L25" i="2"/>
  <c r="K2" i="5"/>
  <c r="M25" i="2"/>
  <c r="L2" i="5"/>
  <c r="N25" i="2"/>
  <c r="M2" i="5"/>
  <c r="O25" i="2"/>
  <c r="N2" i="5"/>
  <c r="D25" i="2"/>
  <c r="C2" i="5"/>
  <c r="F2" i="5"/>
  <c r="D2" i="3"/>
  <c r="E2" i="3"/>
  <c r="F2" i="3"/>
  <c r="G2" i="3"/>
  <c r="H2" i="3"/>
  <c r="I2" i="3"/>
  <c r="J2" i="3"/>
  <c r="K2" i="3"/>
  <c r="L2" i="3"/>
  <c r="M2" i="3"/>
  <c r="N2" i="3"/>
  <c r="C2" i="3"/>
  <c r="J63" i="1"/>
  <c r="E43" i="1"/>
  <c r="E32" i="1"/>
  <c r="E42" i="1"/>
  <c r="O19" i="2"/>
  <c r="N5" i="3"/>
  <c r="N9" i="3"/>
  <c r="N19" i="2"/>
  <c r="M5" i="3"/>
  <c r="M9" i="3"/>
  <c r="M33" i="3"/>
  <c r="M19" i="2"/>
  <c r="L5" i="3"/>
  <c r="L9" i="3"/>
  <c r="L19" i="2"/>
  <c r="K5" i="3"/>
  <c r="K9" i="3"/>
  <c r="K19" i="2"/>
  <c r="J5" i="3"/>
  <c r="J9" i="3"/>
  <c r="J19" i="2"/>
  <c r="I5" i="3"/>
  <c r="I9" i="3"/>
  <c r="I33" i="3"/>
  <c r="I19" i="2"/>
  <c r="H5" i="3"/>
  <c r="H9" i="3"/>
  <c r="H19" i="2"/>
  <c r="G5" i="3"/>
  <c r="G9" i="3"/>
  <c r="G19" i="2"/>
  <c r="F5" i="3"/>
  <c r="F9" i="3"/>
  <c r="F19" i="2"/>
  <c r="E5" i="3"/>
  <c r="E9" i="3"/>
  <c r="E33" i="3"/>
  <c r="E19" i="2"/>
  <c r="D5" i="3"/>
  <c r="D9" i="3"/>
  <c r="D33" i="3"/>
  <c r="D19" i="2"/>
  <c r="C5" i="3"/>
  <c r="P15" i="2"/>
  <c r="R15" i="2"/>
  <c r="Q15" i="2"/>
  <c r="P14" i="2"/>
  <c r="Q14" i="2"/>
  <c r="S14" i="2"/>
  <c r="T14" i="2"/>
  <c r="P13" i="2"/>
  <c r="Q13" i="2"/>
  <c r="S13" i="2"/>
  <c r="T13" i="2"/>
  <c r="R13" i="2"/>
  <c r="P12" i="2"/>
  <c r="R12" i="2"/>
  <c r="P7" i="2"/>
  <c r="Q7" i="2"/>
  <c r="P8" i="2"/>
  <c r="P18" i="2"/>
  <c r="P9" i="2"/>
  <c r="Q9" i="2"/>
  <c r="S9" i="2"/>
  <c r="T9" i="2"/>
  <c r="R9" i="2"/>
  <c r="P10" i="2"/>
  <c r="R10" i="2"/>
  <c r="P11" i="2"/>
  <c r="R11" i="2"/>
  <c r="Q11" i="2"/>
  <c r="D18" i="2"/>
  <c r="E18" i="2"/>
  <c r="F18" i="2"/>
  <c r="G18" i="2"/>
  <c r="H18" i="2"/>
  <c r="I18" i="2"/>
  <c r="J18" i="2"/>
  <c r="K18" i="2"/>
  <c r="L18" i="2"/>
  <c r="M18" i="2"/>
  <c r="N18" i="2"/>
  <c r="O18" i="2"/>
  <c r="D20" i="2"/>
  <c r="C11" i="3"/>
  <c r="E20" i="2"/>
  <c r="D11" i="3"/>
  <c r="D31" i="3"/>
  <c r="F20" i="2"/>
  <c r="E11" i="3"/>
  <c r="E31" i="3"/>
  <c r="G20" i="2"/>
  <c r="F11" i="3"/>
  <c r="F31" i="3"/>
  <c r="H20" i="2"/>
  <c r="G11" i="3"/>
  <c r="G31" i="3"/>
  <c r="G33" i="3"/>
  <c r="I20" i="2"/>
  <c r="H11" i="3"/>
  <c r="H31" i="3"/>
  <c r="J20" i="2"/>
  <c r="I11" i="3"/>
  <c r="I31" i="3"/>
  <c r="K20" i="2"/>
  <c r="J11" i="3"/>
  <c r="J31" i="3"/>
  <c r="L20" i="2"/>
  <c r="K11" i="3"/>
  <c r="K31" i="3"/>
  <c r="M20" i="2"/>
  <c r="L11" i="3"/>
  <c r="L31" i="3"/>
  <c r="L33" i="3"/>
  <c r="L11" i="6"/>
  <c r="L13" i="6"/>
  <c r="L14" i="6"/>
  <c r="K15" i="6"/>
  <c r="N20" i="2"/>
  <c r="M11" i="3"/>
  <c r="M31" i="3"/>
  <c r="O20" i="2"/>
  <c r="N11" i="3"/>
  <c r="N31" i="3"/>
  <c r="P27" i="2"/>
  <c r="R27" i="2"/>
  <c r="R37" i="2"/>
  <c r="P28" i="2"/>
  <c r="Q28" i="2"/>
  <c r="R28" i="2"/>
  <c r="P29" i="2"/>
  <c r="R29" i="2"/>
  <c r="P30" i="2"/>
  <c r="R30" i="2"/>
  <c r="P31" i="2"/>
  <c r="R31" i="2"/>
  <c r="Q31" i="2"/>
  <c r="S31" i="2"/>
  <c r="T31" i="2"/>
  <c r="P36" i="2"/>
  <c r="R36" i="2"/>
  <c r="D37" i="2"/>
  <c r="E37" i="2"/>
  <c r="F37" i="2"/>
  <c r="G37" i="2"/>
  <c r="H37" i="2"/>
  <c r="I37" i="2"/>
  <c r="J37" i="2"/>
  <c r="K37" i="2"/>
  <c r="L37" i="2"/>
  <c r="M37" i="2"/>
  <c r="N37" i="2"/>
  <c r="O37" i="2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8" i="5"/>
  <c r="O7" i="5"/>
  <c r="O6" i="5"/>
  <c r="O28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9" i="3"/>
  <c r="O30" i="3"/>
  <c r="B31" i="3"/>
  <c r="B9" i="3"/>
  <c r="O6" i="3"/>
  <c r="O7" i="3"/>
  <c r="O8" i="3"/>
  <c r="R33" i="2"/>
  <c r="S33" i="2"/>
  <c r="T33" i="2"/>
  <c r="R34" i="2"/>
  <c r="S34" i="2"/>
  <c r="T34" i="2"/>
  <c r="R16" i="2"/>
  <c r="S16" i="2"/>
  <c r="T16" i="2"/>
  <c r="Q30" i="2"/>
  <c r="S30" i="2"/>
  <c r="T30" i="2"/>
  <c r="R17" i="2"/>
  <c r="S17" i="2"/>
  <c r="T17" i="2"/>
  <c r="R14" i="2"/>
  <c r="Q29" i="2"/>
  <c r="S29" i="2"/>
  <c r="T29" i="2"/>
  <c r="Q12" i="2"/>
  <c r="S12" i="2"/>
  <c r="T12" i="2"/>
  <c r="Q10" i="2"/>
  <c r="S10" i="2"/>
  <c r="T10" i="2"/>
  <c r="S15" i="2"/>
  <c r="T15" i="2"/>
  <c r="Q35" i="2"/>
  <c r="S35" i="2"/>
  <c r="T35" i="2"/>
  <c r="Q36" i="2"/>
  <c r="S36" i="2"/>
  <c r="T36" i="2"/>
  <c r="S28" i="2"/>
  <c r="T28" i="2"/>
  <c r="Q32" i="2"/>
  <c r="S32" i="2"/>
  <c r="T32" i="2"/>
  <c r="S11" i="2"/>
  <c r="T11" i="2"/>
  <c r="P38" i="2"/>
  <c r="P37" i="2"/>
  <c r="Q27" i="2"/>
  <c r="P39" i="2"/>
  <c r="C5" i="5"/>
  <c r="C9" i="5"/>
  <c r="Q37" i="2"/>
  <c r="S27" i="2"/>
  <c r="S37" i="2"/>
  <c r="T37" i="2"/>
  <c r="T27" i="2"/>
  <c r="N12" i="6"/>
  <c r="F12" i="6"/>
  <c r="J7" i="6"/>
  <c r="H7" i="6"/>
  <c r="C7" i="6"/>
  <c r="G7" i="6"/>
  <c r="N7" i="6"/>
  <c r="F7" i="6"/>
  <c r="M7" i="6"/>
  <c r="M9" i="6"/>
  <c r="E7" i="6"/>
  <c r="L7" i="6"/>
  <c r="L9" i="6"/>
  <c r="D7" i="6"/>
  <c r="G9" i="6"/>
  <c r="H9" i="6"/>
  <c r="J5" i="6"/>
  <c r="O5" i="6"/>
  <c r="I5" i="6"/>
  <c r="C42" i="5"/>
  <c r="C40" i="5"/>
  <c r="D34" i="5"/>
  <c r="C41" i="5"/>
  <c r="F9" i="5"/>
  <c r="O11" i="5"/>
  <c r="O31" i="5"/>
  <c r="E9" i="6"/>
  <c r="D9" i="6"/>
  <c r="K9" i="6"/>
  <c r="J9" i="6"/>
  <c r="N6" i="6"/>
  <c r="N9" i="6"/>
  <c r="F6" i="6"/>
  <c r="F9" i="6"/>
  <c r="I9" i="6"/>
  <c r="C6" i="6"/>
  <c r="E45" i="1"/>
  <c r="C36" i="3"/>
  <c r="O12" i="6"/>
  <c r="O7" i="6"/>
  <c r="D40" i="5"/>
  <c r="D41" i="5"/>
  <c r="E34" i="5"/>
  <c r="D42" i="5"/>
  <c r="C44" i="5"/>
  <c r="C9" i="6"/>
  <c r="O6" i="6"/>
  <c r="O9" i="6"/>
  <c r="D44" i="5"/>
  <c r="E40" i="5"/>
  <c r="F34" i="5"/>
  <c r="E41" i="5"/>
  <c r="E42" i="5"/>
  <c r="F41" i="5"/>
  <c r="F42" i="5"/>
  <c r="G34" i="5"/>
  <c r="F40" i="5"/>
  <c r="E44" i="5"/>
  <c r="F44" i="5"/>
  <c r="G41" i="5"/>
  <c r="G42" i="5"/>
  <c r="G40" i="5"/>
  <c r="G44" i="5"/>
  <c r="H34" i="5"/>
  <c r="H41" i="5"/>
  <c r="H42" i="5"/>
  <c r="I34" i="5"/>
  <c r="H40" i="5"/>
  <c r="H44" i="5"/>
  <c r="I42" i="5"/>
  <c r="I40" i="5"/>
  <c r="J34" i="5"/>
  <c r="I41" i="5"/>
  <c r="I44" i="5"/>
  <c r="J42" i="5"/>
  <c r="J40" i="5"/>
  <c r="K34" i="5"/>
  <c r="J41" i="5"/>
  <c r="J44" i="5"/>
  <c r="K42" i="5"/>
  <c r="K40" i="5"/>
  <c r="K44" i="5"/>
  <c r="L34" i="5"/>
  <c r="K41" i="5"/>
  <c r="L40" i="5"/>
  <c r="L44" i="5"/>
  <c r="M34" i="5"/>
  <c r="L41" i="5"/>
  <c r="L42" i="5"/>
  <c r="M40" i="5"/>
  <c r="M44" i="5"/>
  <c r="N34" i="5"/>
  <c r="M41" i="5"/>
  <c r="M42" i="5"/>
  <c r="N41" i="5"/>
  <c r="O41" i="5"/>
  <c r="N42" i="5"/>
  <c r="O42" i="5"/>
  <c r="N40" i="5"/>
  <c r="N44" i="5"/>
  <c r="O44" i="5"/>
  <c r="O40" i="5"/>
  <c r="R7" i="2"/>
  <c r="P20" i="2"/>
  <c r="F33" i="3"/>
  <c r="F11" i="6"/>
  <c r="F13" i="6"/>
  <c r="F14" i="6"/>
  <c r="E15" i="6"/>
  <c r="K33" i="3"/>
  <c r="K11" i="6"/>
  <c r="K13" i="6"/>
  <c r="K14" i="6"/>
  <c r="J15" i="6"/>
  <c r="S7" i="2"/>
  <c r="D11" i="6"/>
  <c r="D13" i="6"/>
  <c r="D14" i="6"/>
  <c r="C15" i="6"/>
  <c r="E11" i="6"/>
  <c r="E13" i="6"/>
  <c r="E14" i="6"/>
  <c r="D15" i="6"/>
  <c r="M11" i="6"/>
  <c r="M13" i="6"/>
  <c r="M14" i="6"/>
  <c r="L15" i="6"/>
  <c r="N33" i="3"/>
  <c r="J33" i="3"/>
  <c r="O11" i="3"/>
  <c r="O31" i="3"/>
  <c r="C31" i="3"/>
  <c r="I11" i="6"/>
  <c r="I13" i="6"/>
  <c r="I14" i="6"/>
  <c r="H15" i="6"/>
  <c r="C9" i="3"/>
  <c r="O5" i="3"/>
  <c r="O9" i="3"/>
  <c r="G11" i="6"/>
  <c r="G13" i="6"/>
  <c r="G14" i="6"/>
  <c r="F15" i="6"/>
  <c r="H33" i="3"/>
  <c r="P19" i="2"/>
  <c r="Q8" i="2"/>
  <c r="R8" i="2"/>
  <c r="R18" i="2"/>
  <c r="H11" i="6"/>
  <c r="H13" i="6"/>
  <c r="H14" i="6"/>
  <c r="G15" i="6"/>
  <c r="C33" i="3"/>
  <c r="S8" i="2"/>
  <c r="T8" i="2"/>
  <c r="J11" i="6"/>
  <c r="J13" i="6"/>
  <c r="J14" i="6"/>
  <c r="I15" i="6"/>
  <c r="Q18" i="2"/>
  <c r="N11" i="6"/>
  <c r="N13" i="6"/>
  <c r="N14" i="6"/>
  <c r="M15" i="6"/>
  <c r="T7" i="2"/>
  <c r="C37" i="3"/>
  <c r="D36" i="3"/>
  <c r="D37" i="3"/>
  <c r="E36" i="3"/>
  <c r="E37" i="3"/>
  <c r="F36" i="3"/>
  <c r="F37" i="3"/>
  <c r="G36" i="3"/>
  <c r="G37" i="3"/>
  <c r="H36" i="3"/>
  <c r="H37" i="3"/>
  <c r="I36" i="3"/>
  <c r="I37" i="3"/>
  <c r="J36" i="3"/>
  <c r="J37" i="3"/>
  <c r="K36" i="3"/>
  <c r="K37" i="3"/>
  <c r="L36" i="3"/>
  <c r="L37" i="3"/>
  <c r="M36" i="3"/>
  <c r="M37" i="3"/>
  <c r="N36" i="3"/>
  <c r="N37" i="3"/>
  <c r="C11" i="6"/>
  <c r="C34" i="3"/>
  <c r="S18" i="2"/>
  <c r="T18" i="2"/>
  <c r="C43" i="3"/>
  <c r="D34" i="3"/>
  <c r="C40" i="3"/>
  <c r="C41" i="3"/>
  <c r="C42" i="3"/>
  <c r="C13" i="6"/>
  <c r="O11" i="6"/>
  <c r="C14" i="6"/>
  <c r="O14" i="6"/>
  <c r="N15" i="6"/>
  <c r="O13" i="6"/>
  <c r="O15" i="6"/>
  <c r="C44" i="3"/>
  <c r="E34" i="3"/>
  <c r="D40" i="3"/>
  <c r="D42" i="3"/>
  <c r="D43" i="3"/>
  <c r="D41" i="3"/>
  <c r="E42" i="3"/>
  <c r="E41" i="3"/>
  <c r="E43" i="3"/>
  <c r="E40" i="3"/>
  <c r="F34" i="3"/>
  <c r="D44" i="3"/>
  <c r="F40" i="3"/>
  <c r="F41" i="3"/>
  <c r="F43" i="3"/>
  <c r="G34" i="3"/>
  <c r="F42" i="3"/>
  <c r="E44" i="3"/>
  <c r="G41" i="3"/>
  <c r="G43" i="3"/>
  <c r="H34" i="3"/>
  <c r="G40" i="3"/>
  <c r="G42" i="3"/>
  <c r="F44" i="3"/>
  <c r="G44" i="3"/>
  <c r="I34" i="3"/>
  <c r="H42" i="3"/>
  <c r="H43" i="3"/>
  <c r="H41" i="3"/>
  <c r="H40" i="3"/>
  <c r="H44" i="3"/>
  <c r="I43" i="3"/>
  <c r="I42" i="3"/>
  <c r="I40" i="3"/>
  <c r="I41" i="3"/>
  <c r="J34" i="3"/>
  <c r="J40" i="3"/>
  <c r="J42" i="3"/>
  <c r="J43" i="3"/>
  <c r="J41" i="3"/>
  <c r="K34" i="3"/>
  <c r="I44" i="3"/>
  <c r="L34" i="3"/>
  <c r="K40" i="3"/>
  <c r="K41" i="3"/>
  <c r="K43" i="3"/>
  <c r="K42" i="3"/>
  <c r="J44" i="3"/>
  <c r="K44" i="3"/>
  <c r="M34" i="3"/>
  <c r="L40" i="3"/>
  <c r="L41" i="3"/>
  <c r="L42" i="3"/>
  <c r="L43" i="3"/>
  <c r="L44" i="3"/>
  <c r="M41" i="3"/>
  <c r="M40" i="3"/>
  <c r="N34" i="3"/>
  <c r="M42" i="3"/>
  <c r="M43" i="3"/>
  <c r="N41" i="3"/>
  <c r="O41" i="3"/>
  <c r="N40" i="3"/>
  <c r="N42" i="3"/>
  <c r="O42" i="3"/>
  <c r="N43" i="3"/>
  <c r="O43" i="3"/>
  <c r="M44" i="3"/>
  <c r="N44" i="3"/>
  <c r="O44" i="3"/>
  <c r="O40" i="3"/>
</calcChain>
</file>

<file path=xl/sharedStrings.xml><?xml version="1.0" encoding="utf-8"?>
<sst xmlns="http://schemas.openxmlformats.org/spreadsheetml/2006/main" count="300" uniqueCount="180">
  <si>
    <t>Personal Expenditure</t>
  </si>
  <si>
    <t>Monthly</t>
  </si>
  <si>
    <t>INCOME</t>
  </si>
  <si>
    <t>EXPENDITURE</t>
  </si>
  <si>
    <t>BENEFITS</t>
  </si>
  <si>
    <t>Salary</t>
  </si>
  <si>
    <t>Rent</t>
  </si>
  <si>
    <t>Standard Allowance</t>
  </si>
  <si>
    <t>Salary-Partner</t>
  </si>
  <si>
    <t>Mortgage</t>
  </si>
  <si>
    <t>Housing Allowance</t>
  </si>
  <si>
    <t>Secured Loan(s)</t>
  </si>
  <si>
    <t>Child Allowance</t>
  </si>
  <si>
    <t>Maintenance</t>
  </si>
  <si>
    <t>Endowment/PPI</t>
  </si>
  <si>
    <t>Work Allowance</t>
  </si>
  <si>
    <t>Lodgers</t>
  </si>
  <si>
    <t>Building/contents insurance</t>
  </si>
  <si>
    <t>Non-Dependant contributions</t>
  </si>
  <si>
    <t>Pension/Life insurance</t>
  </si>
  <si>
    <t>Student Loans/Grants</t>
  </si>
  <si>
    <t>Lodge</t>
  </si>
  <si>
    <t>Council Tax</t>
  </si>
  <si>
    <t>UC</t>
  </si>
  <si>
    <t>Gas</t>
  </si>
  <si>
    <t>Jobseekers Allowance</t>
  </si>
  <si>
    <t>Electricity</t>
  </si>
  <si>
    <t>Income Support</t>
  </si>
  <si>
    <t>Water</t>
  </si>
  <si>
    <t>Working Tax Credits</t>
  </si>
  <si>
    <t>TV Licence</t>
  </si>
  <si>
    <t>Child Tax Credits</t>
  </si>
  <si>
    <t>Magistrates fines</t>
  </si>
  <si>
    <t>Child Benefit</t>
  </si>
  <si>
    <t>Incpacity/SSP</t>
  </si>
  <si>
    <t>HP/conditional sale</t>
  </si>
  <si>
    <t>DLA/AA</t>
  </si>
  <si>
    <t>Child/Adult care costs</t>
  </si>
  <si>
    <t>Carers Allowance</t>
  </si>
  <si>
    <t>Housing Benefit</t>
  </si>
  <si>
    <t>PHONE</t>
  </si>
  <si>
    <t>Council Tax Benefit</t>
  </si>
  <si>
    <t xml:space="preserve">Home </t>
  </si>
  <si>
    <t>Mobile</t>
  </si>
  <si>
    <t>Pension</t>
  </si>
  <si>
    <t>TRAVEL</t>
  </si>
  <si>
    <t>Public Transport</t>
  </si>
  <si>
    <t>Car Insurance</t>
  </si>
  <si>
    <t>TOTAL INCOME</t>
  </si>
  <si>
    <t>Road Tax</t>
  </si>
  <si>
    <t>Petrol</t>
  </si>
  <si>
    <t>MOT/Maintenance</t>
  </si>
  <si>
    <t>Breakdown</t>
  </si>
  <si>
    <t>Parking Charges</t>
  </si>
  <si>
    <t>HOUSEKEEPING</t>
  </si>
  <si>
    <t>Food &amp; Milk</t>
  </si>
  <si>
    <t>Cleaning &amp; Toiletries</t>
  </si>
  <si>
    <t>Newspapers</t>
  </si>
  <si>
    <t>Cigarettes</t>
  </si>
  <si>
    <t>TOTAL EXPENDITURE</t>
  </si>
  <si>
    <t>Alcohol</t>
  </si>
  <si>
    <t>Laundry</t>
  </si>
  <si>
    <t>Gap</t>
  </si>
  <si>
    <t>Clothing</t>
  </si>
  <si>
    <t>Nappies</t>
  </si>
  <si>
    <t>Pet food</t>
  </si>
  <si>
    <t>OTHER</t>
  </si>
  <si>
    <t>Prescriptions</t>
  </si>
  <si>
    <t>Repairs/House maintenance</t>
  </si>
  <si>
    <t>Hairdressing</t>
  </si>
  <si>
    <t>Cable/Satellite/Internet</t>
  </si>
  <si>
    <t>TV/Video/Other rental</t>
  </si>
  <si>
    <t>School/Work meals</t>
  </si>
  <si>
    <t>Pocket Money</t>
  </si>
  <si>
    <t>Lottery</t>
  </si>
  <si>
    <t>Hobbies/Leisure</t>
  </si>
  <si>
    <t>Gifts</t>
  </si>
  <si>
    <t>Vet Bills</t>
  </si>
  <si>
    <t>Any Loans/Repayments</t>
  </si>
  <si>
    <t xml:space="preserve">If your estimated income is more than your estimated expenditure, </t>
  </si>
  <si>
    <t>you should decide how much you can invest in the business.</t>
  </si>
  <si>
    <t>Monthly Sales Forecast</t>
  </si>
  <si>
    <t>YEAR 1</t>
  </si>
  <si>
    <t>Month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</si>
  <si>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</si>
  <si>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</si>
  <si>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</si>
  <si>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</si>
  <si>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</si>
  <si>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</si>
  <si>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</si>
  <si>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</si>
  <si>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</si>
  <si>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</si>
  <si>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</si>
  <si>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</si>
  <si>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Product/Service</t>
  </si>
  <si>
    <t>Price</t>
  </si>
  <si>
    <t>Cost</t>
  </si>
  <si>
    <t>M 1</t>
  </si>
  <si>
    <t>M 2</t>
  </si>
  <si>
    <t>M 3</t>
  </si>
  <si>
    <t>M 4</t>
  </si>
  <si>
    <t>M 5</t>
  </si>
  <si>
    <t>M 6</t>
  </si>
  <si>
    <t>M 7</t>
  </si>
  <si>
    <t>M 8</t>
  </si>
  <si>
    <t>M 9</t>
  </si>
  <si>
    <t>M 10</t>
  </si>
  <si>
    <t>M 11</t>
  </si>
  <si>
    <t>M 12</t>
  </si>
  <si>
    <t>Numbers</t>
  </si>
  <si>
    <t>Income</t>
  </si>
  <si>
    <t>Gross Profit</t>
  </si>
  <si>
    <t>GP%</t>
  </si>
  <si>
    <t>Income per month to CFF</t>
  </si>
  <si>
    <t>Cost per month to CFF  (stock purchases)</t>
  </si>
  <si>
    <t>YEAR 2</t>
  </si>
  <si>
    <t>Business Name</t>
  </si>
  <si>
    <t>Year 1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</si>
  <si>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</si>
  <si>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</si>
  <si>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</si>
  <si>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</si>
  <si>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</si>
  <si>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</si>
  <si>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</si>
  <si>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</si>
  <si>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</si>
  <si>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</si>
  <si>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</si>
  <si>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</si>
  <si>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Totals</t>
  </si>
  <si>
    <t>Pre Start</t>
  </si>
  <si>
    <t>Expected</t>
  </si>
  <si>
    <t>Sales</t>
  </si>
  <si>
    <t>Other  Income</t>
  </si>
  <si>
    <t xml:space="preserve">Loans </t>
  </si>
  <si>
    <t>Total Income</t>
  </si>
  <si>
    <t>Stock Purchases</t>
  </si>
  <si>
    <t>Rent &amp; Rates</t>
  </si>
  <si>
    <t>Wages (for employees)</t>
  </si>
  <si>
    <t>Utilities</t>
  </si>
  <si>
    <t>Insurances</t>
  </si>
  <si>
    <t>Repairs &amp; Renew</t>
  </si>
  <si>
    <t>Motor Expenses</t>
  </si>
  <si>
    <t>Phone / Internet</t>
  </si>
  <si>
    <t>Advertising</t>
  </si>
  <si>
    <t>Print / Stationary</t>
  </si>
  <si>
    <t>Miscellaneous</t>
  </si>
  <si>
    <t>Loan Repayments</t>
  </si>
  <si>
    <t>Bank Charges</t>
  </si>
  <si>
    <t>Professional Fees</t>
  </si>
  <si>
    <t>Website</t>
  </si>
  <si>
    <t>Equipment</t>
  </si>
  <si>
    <t>Other</t>
  </si>
  <si>
    <t>Licensing/Training</t>
  </si>
  <si>
    <t>Drawings (my salary)</t>
  </si>
  <si>
    <t>Total Exp (ex Drawings)</t>
  </si>
  <si>
    <t>Income less Expend</t>
  </si>
  <si>
    <t>Cumulative Profit</t>
  </si>
  <si>
    <t>Drawings</t>
  </si>
  <si>
    <t>Opening Bank Balance</t>
  </si>
  <si>
    <t>Closing Bank Balance</t>
  </si>
  <si>
    <t>Provision for Tax/NI</t>
  </si>
  <si>
    <t>Threshold</t>
  </si>
  <si>
    <t xml:space="preserve">BusinessTax </t>
  </si>
  <si>
    <t>NI Class 2</t>
  </si>
  <si>
    <t>NI Class 4</t>
  </si>
  <si>
    <t>NIC Health/Social Uplift</t>
  </si>
  <si>
    <t>Total Provisions</t>
  </si>
  <si>
    <t>Year 2</t>
  </si>
  <si>
    <t>Wages</t>
  </si>
  <si>
    <t>BENEFITS IMPACT</t>
  </si>
  <si>
    <t>YEAR ONE</t>
  </si>
  <si>
    <t>UC Awarded</t>
  </si>
  <si>
    <t>Earnings</t>
  </si>
  <si>
    <t>Net Earnings</t>
  </si>
  <si>
    <t>Deductions per £1</t>
  </si>
  <si>
    <t>UC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</si>
</sst>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  <numFmt numFmtId="166" formatCode="_-[$£-809]* #,##0_-;\-[$£-809]* #,##0_-;_-[$£-809]* &quot;-&quot;??_-;_-@_-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1" fillId="0" borderId="60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164" fontId="2" fillId="2" borderId="7" xfId="0" applyNumberFormat="1" applyFont="1" applyFill="1" applyBorder="1"/>
    <xf numFmtId="164" fontId="2" fillId="2" borderId="6" xfId="0" applyNumberFormat="1" applyFont="1" applyFill="1" applyBorder="1"/>
    <xf numFmtId="9" fontId="2" fillId="2" borderId="7" xfId="3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9" fontId="2" fillId="2" borderId="10" xfId="3" applyFont="1" applyFill="1" applyBorder="1"/>
    <xf numFmtId="0" fontId="0" fillId="2" borderId="11" xfId="0" applyFill="1" applyBorder="1"/>
    <xf numFmtId="164" fontId="2" fillId="2" borderId="5" xfId="0" applyNumberFormat="1" applyFont="1" applyFill="1" applyBorder="1"/>
    <xf numFmtId="0" fontId="6" fillId="2" borderId="12" xfId="0" applyFont="1" applyFill="1" applyBorder="1"/>
    <xf numFmtId="0" fontId="0" fillId="2" borderId="13" xfId="0" applyFill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2" borderId="13" xfId="0" applyNumberFormat="1" applyFill="1" applyBorder="1"/>
    <xf numFmtId="164" fontId="0" fillId="2" borderId="5" xfId="0" applyNumberFormat="1" applyFill="1" applyBorder="1"/>
    <xf numFmtId="0" fontId="6" fillId="0" borderId="1" xfId="0" applyFont="1" applyBorder="1"/>
    <xf numFmtId="0" fontId="8" fillId="0" borderId="16" xfId="0" applyFont="1" applyBorder="1"/>
    <xf numFmtId="0" fontId="9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19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16" xfId="0" applyFont="1" applyBorder="1" applyAlignment="1">
      <alignment wrapText="1"/>
    </xf>
    <xf numFmtId="0" fontId="6" fillId="0" borderId="18" xfId="0" applyFont="1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0" borderId="36" xfId="0" applyFont="1" applyBorder="1"/>
    <xf numFmtId="0" fontId="6" fillId="0" borderId="37" xfId="0" applyFont="1" applyBorder="1"/>
    <xf numFmtId="0" fontId="2" fillId="0" borderId="38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/>
    <xf numFmtId="0" fontId="6" fillId="0" borderId="39" xfId="0" applyFont="1" applyBorder="1"/>
    <xf numFmtId="0" fontId="6" fillId="0" borderId="3" xfId="0" applyFont="1" applyBorder="1"/>
    <xf numFmtId="0" fontId="6" fillId="0" borderId="40" xfId="0" applyFont="1" applyBorder="1"/>
    <xf numFmtId="0" fontId="8" fillId="0" borderId="12" xfId="0" applyFont="1" applyBorder="1"/>
    <xf numFmtId="0" fontId="9" fillId="0" borderId="3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2" fillId="0" borderId="13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9" fontId="2" fillId="2" borderId="8" xfId="3" applyFont="1" applyFill="1" applyBorder="1"/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6" fillId="2" borderId="44" xfId="0" applyFont="1" applyFill="1" applyBorder="1"/>
    <xf numFmtId="164" fontId="0" fillId="2" borderId="49" xfId="0" applyNumberFormat="1" applyFill="1" applyBorder="1"/>
    <xf numFmtId="0" fontId="0" fillId="2" borderId="9" xfId="0" applyFill="1" applyBorder="1"/>
    <xf numFmtId="0" fontId="0" fillId="2" borderId="28" xfId="0" applyFill="1" applyBorder="1"/>
    <xf numFmtId="0" fontId="2" fillId="0" borderId="50" xfId="0" applyFont="1" applyBorder="1"/>
    <xf numFmtId="0" fontId="2" fillId="0" borderId="51" xfId="0" applyFont="1" applyBorder="1"/>
    <xf numFmtId="0" fontId="2" fillId="0" borderId="32" xfId="0" applyFont="1" applyBorder="1"/>
    <xf numFmtId="165" fontId="6" fillId="0" borderId="17" xfId="1" applyNumberFormat="1" applyFont="1" applyBorder="1" applyAlignment="1"/>
    <xf numFmtId="165" fontId="6" fillId="0" borderId="17" xfId="1" applyNumberFormat="1" applyFont="1" applyBorder="1"/>
    <xf numFmtId="165" fontId="6" fillId="0" borderId="18" xfId="1" applyNumberFormat="1" applyFont="1" applyBorder="1"/>
    <xf numFmtId="0" fontId="6" fillId="0" borderId="25" xfId="0" applyFont="1" applyBorder="1" applyAlignment="1">
      <alignment wrapText="1"/>
    </xf>
    <xf numFmtId="165" fontId="6" fillId="0" borderId="26" xfId="1" applyNumberFormat="1" applyFont="1" applyBorder="1" applyAlignment="1"/>
    <xf numFmtId="165" fontId="6" fillId="0" borderId="26" xfId="1" applyNumberFormat="1" applyFont="1" applyBorder="1"/>
    <xf numFmtId="165" fontId="6" fillId="0" borderId="27" xfId="1" applyNumberFormat="1" applyFont="1" applyBorder="1"/>
    <xf numFmtId="165" fontId="6" fillId="0" borderId="1" xfId="1" applyNumberFormat="1" applyFont="1" applyBorder="1" applyAlignment="1"/>
    <xf numFmtId="165" fontId="6" fillId="0" borderId="1" xfId="1" applyNumberFormat="1" applyFont="1" applyBorder="1"/>
    <xf numFmtId="165" fontId="6" fillId="0" borderId="20" xfId="1" applyNumberFormat="1" applyFont="1" applyBorder="1"/>
    <xf numFmtId="165" fontId="6" fillId="0" borderId="34" xfId="1" applyNumberFormat="1" applyFont="1" applyBorder="1" applyAlignment="1"/>
    <xf numFmtId="165" fontId="6" fillId="0" borderId="34" xfId="1" applyNumberFormat="1" applyFont="1" applyBorder="1"/>
    <xf numFmtId="165" fontId="6" fillId="0" borderId="35" xfId="1" applyNumberFormat="1" applyFont="1" applyBorder="1"/>
    <xf numFmtId="0" fontId="6" fillId="0" borderId="31" xfId="0" applyFont="1" applyBorder="1" applyAlignment="1">
      <alignment wrapText="1"/>
    </xf>
    <xf numFmtId="165" fontId="6" fillId="0" borderId="0" xfId="1" applyNumberFormat="1" applyFont="1" applyBorder="1"/>
    <xf numFmtId="166" fontId="0" fillId="3" borderId="1" xfId="0" applyNumberFormat="1" applyFill="1" applyBorder="1"/>
    <xf numFmtId="166" fontId="12" fillId="3" borderId="20" xfId="0" applyNumberFormat="1" applyFont="1" applyFill="1" applyBorder="1"/>
    <xf numFmtId="166" fontId="12" fillId="3" borderId="35" xfId="0" applyNumberFormat="1" applyFont="1" applyFill="1" applyBorder="1"/>
    <xf numFmtId="0" fontId="0" fillId="0" borderId="16" xfId="0" applyBorder="1" applyAlignment="1">
      <alignment horizontal="center"/>
    </xf>
    <xf numFmtId="0" fontId="0" fillId="3" borderId="29" xfId="0" applyFill="1" applyBorder="1"/>
    <xf numFmtId="0" fontId="2" fillId="4" borderId="1" xfId="0" applyFont="1" applyFill="1" applyBorder="1" applyAlignment="1">
      <alignment horizontal="center"/>
    </xf>
    <xf numFmtId="0" fontId="0" fillId="3" borderId="0" xfId="0" applyFill="1"/>
    <xf numFmtId="0" fontId="2" fillId="2" borderId="44" xfId="0" applyFont="1" applyFill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0" fillId="2" borderId="52" xfId="0" applyFill="1" applyBorder="1"/>
    <xf numFmtId="0" fontId="2" fillId="2" borderId="15" xfId="0" applyFont="1" applyFill="1" applyBorder="1"/>
    <xf numFmtId="0" fontId="2" fillId="2" borderId="34" xfId="0" applyFont="1" applyFill="1" applyBorder="1" applyAlignment="1">
      <alignment horizontal="center" wrapText="1"/>
    </xf>
    <xf numFmtId="0" fontId="0" fillId="3" borderId="53" xfId="0" applyFill="1" applyBorder="1"/>
    <xf numFmtId="0" fontId="0" fillId="2" borderId="54" xfId="0" applyFill="1" applyBorder="1"/>
    <xf numFmtId="0" fontId="0" fillId="2" borderId="38" xfId="0" applyFill="1" applyBorder="1"/>
    <xf numFmtId="0" fontId="2" fillId="2" borderId="50" xfId="0" applyFont="1" applyFill="1" applyBorder="1" applyAlignment="1">
      <alignment horizontal="center" wrapText="1"/>
    </xf>
    <xf numFmtId="0" fontId="0" fillId="3" borderId="12" xfId="0" applyFill="1" applyBorder="1"/>
    <xf numFmtId="0" fontId="2" fillId="2" borderId="51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0" fillId="2" borderId="55" xfId="0" applyFill="1" applyBorder="1"/>
    <xf numFmtId="0" fontId="0" fillId="2" borderId="39" xfId="0" applyFill="1" applyBorder="1"/>
    <xf numFmtId="0" fontId="0" fillId="0" borderId="1" xfId="0" applyBorder="1" applyProtection="1">
      <protection locked="0"/>
    </xf>
    <xf numFmtId="0" fontId="6" fillId="0" borderId="42" xfId="0" applyFont="1" applyBorder="1" applyProtection="1">
      <protection locked="0"/>
    </xf>
    <xf numFmtId="44" fontId="0" fillId="0" borderId="1" xfId="2" applyFont="1" applyBorder="1" applyProtection="1">
      <protection locked="0"/>
    </xf>
    <xf numFmtId="0" fontId="0" fillId="0" borderId="56" xfId="0" applyBorder="1" applyProtection="1">
      <protection locked="0"/>
    </xf>
    <xf numFmtId="0" fontId="6" fillId="0" borderId="43" xfId="0" applyFont="1" applyBorder="1" applyProtection="1">
      <protection locked="0"/>
    </xf>
    <xf numFmtId="44" fontId="0" fillId="0" borderId="23" xfId="2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23" xfId="0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6" fillId="0" borderId="57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58" xfId="0" applyFont="1" applyBorder="1" applyProtection="1">
      <protection locked="0"/>
    </xf>
    <xf numFmtId="0" fontId="6" fillId="0" borderId="56" xfId="0" applyFont="1" applyBorder="1" applyProtection="1">
      <protection locked="0"/>
    </xf>
    <xf numFmtId="0" fontId="6" fillId="0" borderId="46" xfId="0" applyFont="1" applyBorder="1" applyProtection="1">
      <protection locked="0"/>
    </xf>
    <xf numFmtId="0" fontId="6" fillId="0" borderId="48" xfId="0" applyFont="1" applyBorder="1" applyProtection="1">
      <protection locked="0"/>
    </xf>
    <xf numFmtId="0" fontId="6" fillId="3" borderId="5" xfId="0" applyFont="1" applyFill="1" applyBorder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43" fontId="6" fillId="0" borderId="1" xfId="1" applyFont="1" applyBorder="1" applyProtection="1"/>
    <xf numFmtId="43" fontId="6" fillId="0" borderId="1" xfId="0" applyNumberFormat="1" applyFont="1" applyBorder="1"/>
    <xf numFmtId="44" fontId="6" fillId="0" borderId="46" xfId="2" applyFont="1" applyBorder="1" applyProtection="1"/>
    <xf numFmtId="43" fontId="6" fillId="0" borderId="27" xfId="0" applyNumberFormat="1" applyFont="1" applyBorder="1"/>
    <xf numFmtId="44" fontId="2" fillId="0" borderId="13" xfId="2" applyFont="1" applyBorder="1" applyProtection="1"/>
    <xf numFmtId="44" fontId="6" fillId="0" borderId="47" xfId="2" applyFont="1" applyBorder="1" applyProtection="1"/>
    <xf numFmtId="43" fontId="6" fillId="0" borderId="48" xfId="1" applyFont="1" applyBorder="1" applyProtection="1"/>
    <xf numFmtId="43" fontId="6" fillId="0" borderId="36" xfId="1" applyFont="1" applyBorder="1" applyProtection="1"/>
    <xf numFmtId="43" fontId="6" fillId="0" borderId="46" xfId="1" applyFont="1" applyBorder="1" applyProtection="1"/>
    <xf numFmtId="43" fontId="2" fillId="0" borderId="38" xfId="1" applyFont="1" applyBorder="1" applyProtection="1"/>
    <xf numFmtId="0" fontId="2" fillId="0" borderId="0" xfId="0" applyFont="1" applyAlignment="1">
      <alignment horizontal="center"/>
    </xf>
    <xf numFmtId="0" fontId="6" fillId="3" borderId="34" xfId="0" applyFont="1" applyFill="1" applyBorder="1"/>
    <xf numFmtId="164" fontId="0" fillId="3" borderId="34" xfId="0" applyNumberFormat="1" applyFill="1" applyBorder="1"/>
    <xf numFmtId="43" fontId="6" fillId="0" borderId="1" xfId="1" applyFont="1" applyFill="1" applyBorder="1" applyProtection="1">
      <protection locked="0"/>
    </xf>
    <xf numFmtId="44" fontId="6" fillId="0" borderId="1" xfId="2" applyFont="1" applyFill="1" applyBorder="1" applyProtection="1">
      <protection locked="0"/>
    </xf>
    <xf numFmtId="0" fontId="3" fillId="0" borderId="16" xfId="0" applyFont="1" applyBorder="1"/>
    <xf numFmtId="0" fontId="10" fillId="0" borderId="17" xfId="0" applyFont="1" applyBorder="1" applyAlignment="1">
      <alignment horizontal="center"/>
    </xf>
    <xf numFmtId="0" fontId="0" fillId="0" borderId="17" xfId="0" applyBorder="1"/>
    <xf numFmtId="166" fontId="0" fillId="3" borderId="19" xfId="0" applyNumberFormat="1" applyFill="1" applyBorder="1"/>
    <xf numFmtId="166" fontId="0" fillId="3" borderId="21" xfId="0" applyNumberFormat="1" applyFill="1" applyBorder="1"/>
    <xf numFmtId="43" fontId="6" fillId="5" borderId="1" xfId="1" applyFont="1" applyFill="1" applyBorder="1" applyProtection="1"/>
    <xf numFmtId="43" fontId="6" fillId="5" borderId="58" xfId="1" applyFont="1" applyFill="1" applyBorder="1" applyProtection="1"/>
    <xf numFmtId="0" fontId="6" fillId="3" borderId="19" xfId="0" applyFont="1" applyFill="1" applyBorder="1"/>
    <xf numFmtId="166" fontId="6" fillId="3" borderId="1" xfId="0" applyNumberFormat="1" applyFont="1" applyFill="1" applyBorder="1"/>
    <xf numFmtId="164" fontId="6" fillId="3" borderId="1" xfId="2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9525</xdr:rowOff>
    </xdr:from>
    <xdr:to>
      <xdr:col>4</xdr:col>
      <xdr:colOff>428625</xdr:colOff>
      <xdr:row>3</xdr:row>
      <xdr:rowOff>323850</xdr:rowOff>
    </xdr:to>
    <xdr:sp macro="" textlink="">
      <xdr:nvSpPr>
        <xdr:cNvPr id="1301" name="Rectangle 12">
          <a:extLst>
            <a:ext uri="{FF2B5EF4-FFF2-40B4-BE49-F238E27FC236}">
              <a16:creationId xmlns:a16="http://schemas.microsoft.com/office/drawing/2014/main" id="{E744EE2F-FC42-2161-D8A5-38CC0A21A858}"/>
            </a:ext>
          </a:extLst>
        </xdr:cNvPr>
        <xdr:cNvSpPr>
          <a:spLocks noChangeArrowheads="1"/>
        </xdr:cNvSpPr>
      </xdr:nvSpPr>
      <xdr:spPr bwMode="auto">
        <a:xfrm>
          <a:off x="2514600" y="571500"/>
          <a:ext cx="342900" cy="152400"/>
        </a:xfrm>
        <a:prstGeom prst="rect">
          <a:avLst/>
        </a:prstGeom>
        <a:solidFill>
          <a:srgbClr val="C0504D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471B-BEF0-4908-881E-979441F55267}">
  <sheetPr>
    <tabColor rgb="FF92D050"/>
    <pageSetUpPr fitToPage="1"/>
  </sheetPr>
  <dimension ref="A2:N69"/>
  <sheetViews>
    <sheetView workbookViewId="0">
      <selection activeCell="E13" sqref="E13"/>
    </sheetView>
  </sheetViews>
  <sheetFormatPr defaultRowHeight="12.75"/>
  <cols>
    <col min="1" max="1" width="9" bestFit="1" customWidth="1"/>
    <col min="13" max="13" width="16.85546875" bestFit="1" customWidth="1"/>
    <col min="14" max="14" width="8.5703125" bestFit="1" customWidth="1"/>
  </cols>
  <sheetData>
    <row r="2" spans="2:14" ht="15.75">
      <c r="E2" s="5" t="s">
        <v>0</v>
      </c>
      <c r="F2" s="1"/>
      <c r="G2" s="1"/>
    </row>
    <row r="3" spans="2:14" ht="15.75">
      <c r="E3" s="5"/>
      <c r="F3" s="1"/>
      <c r="G3" s="1"/>
    </row>
    <row r="4" spans="2:14">
      <c r="D4" t="s">
        <v>1</v>
      </c>
    </row>
    <row r="6" spans="2:14">
      <c r="B6" s="2" t="s">
        <v>2</v>
      </c>
      <c r="G6" s="2" t="s">
        <v>3</v>
      </c>
      <c r="M6" s="2" t="s">
        <v>4</v>
      </c>
    </row>
    <row r="8" spans="2:14">
      <c r="B8" t="s">
        <v>5</v>
      </c>
      <c r="E8" s="128"/>
      <c r="G8" t="s">
        <v>6</v>
      </c>
      <c r="J8" s="128"/>
      <c r="M8" s="31" t="s">
        <v>7</v>
      </c>
      <c r="N8" s="165">
        <v>324.83999999999997</v>
      </c>
    </row>
    <row r="9" spans="2:14">
      <c r="B9" t="s">
        <v>8</v>
      </c>
      <c r="E9" s="128"/>
      <c r="G9" t="s">
        <v>9</v>
      </c>
      <c r="J9" s="128"/>
      <c r="M9" s="31" t="s">
        <v>10</v>
      </c>
      <c r="N9" s="165">
        <v>679.99</v>
      </c>
    </row>
    <row r="10" spans="2:14">
      <c r="G10" t="s">
        <v>11</v>
      </c>
      <c r="J10" s="128"/>
      <c r="M10" s="31" t="s">
        <v>12</v>
      </c>
      <c r="N10" s="165">
        <v>282.5</v>
      </c>
    </row>
    <row r="11" spans="2:14">
      <c r="B11" t="s">
        <v>13</v>
      </c>
      <c r="E11" s="128"/>
      <c r="G11" t="s">
        <v>14</v>
      </c>
      <c r="J11" s="128"/>
      <c r="M11" s="31" t="s">
        <v>15</v>
      </c>
      <c r="N11" s="166">
        <v>335</v>
      </c>
    </row>
    <row r="12" spans="2:14">
      <c r="B12" t="s">
        <v>16</v>
      </c>
      <c r="E12" s="128"/>
      <c r="G12" t="s">
        <v>17</v>
      </c>
      <c r="J12" s="128"/>
    </row>
    <row r="13" spans="2:14">
      <c r="B13" t="s">
        <v>18</v>
      </c>
      <c r="E13" s="128"/>
      <c r="G13" t="s">
        <v>19</v>
      </c>
      <c r="J13" s="128"/>
    </row>
    <row r="14" spans="2:14">
      <c r="B14" t="s">
        <v>20</v>
      </c>
      <c r="E14" s="128"/>
      <c r="G14" t="s">
        <v>21</v>
      </c>
      <c r="J14" s="128"/>
    </row>
    <row r="15" spans="2:14">
      <c r="G15" t="s">
        <v>22</v>
      </c>
      <c r="J15" s="128"/>
    </row>
    <row r="16" spans="2:14">
      <c r="B16" s="6" t="s">
        <v>23</v>
      </c>
      <c r="E16" s="128"/>
      <c r="G16" t="s">
        <v>24</v>
      </c>
      <c r="J16" s="128"/>
    </row>
    <row r="17" spans="2:10">
      <c r="B17" t="s">
        <v>25</v>
      </c>
      <c r="E17" s="128"/>
      <c r="G17" t="s">
        <v>26</v>
      </c>
      <c r="J17" s="128"/>
    </row>
    <row r="18" spans="2:10">
      <c r="B18" t="s">
        <v>27</v>
      </c>
      <c r="E18" s="128"/>
      <c r="G18" t="s">
        <v>28</v>
      </c>
      <c r="J18" s="128"/>
    </row>
    <row r="19" spans="2:10">
      <c r="B19" t="s">
        <v>29</v>
      </c>
      <c r="E19" s="128"/>
      <c r="G19" t="s">
        <v>30</v>
      </c>
      <c r="J19" s="128"/>
    </row>
    <row r="20" spans="2:10">
      <c r="B20" t="s">
        <v>31</v>
      </c>
      <c r="E20" s="128"/>
      <c r="G20" t="s">
        <v>32</v>
      </c>
      <c r="J20" s="128"/>
    </row>
    <row r="21" spans="2:10">
      <c r="B21" t="s">
        <v>33</v>
      </c>
      <c r="E21" s="128"/>
      <c r="G21" t="s">
        <v>13</v>
      </c>
      <c r="J21" s="128"/>
    </row>
    <row r="22" spans="2:10">
      <c r="B22" t="s">
        <v>34</v>
      </c>
      <c r="E22" s="128"/>
      <c r="G22" t="s">
        <v>35</v>
      </c>
      <c r="J22" s="128"/>
    </row>
    <row r="23" spans="2:10">
      <c r="B23" t="s">
        <v>36</v>
      </c>
      <c r="E23" s="128"/>
      <c r="G23" t="s">
        <v>37</v>
      </c>
      <c r="J23" s="128"/>
    </row>
    <row r="24" spans="2:10">
      <c r="B24" t="s">
        <v>38</v>
      </c>
      <c r="E24" s="128"/>
    </row>
    <row r="25" spans="2:10">
      <c r="B25" t="s">
        <v>39</v>
      </c>
      <c r="E25" s="128"/>
      <c r="G25" s="4" t="s">
        <v>40</v>
      </c>
    </row>
    <row r="26" spans="2:10">
      <c r="B26" t="s">
        <v>41</v>
      </c>
      <c r="E26" s="128"/>
      <c r="G26" t="s">
        <v>42</v>
      </c>
      <c r="J26" s="128"/>
    </row>
    <row r="27" spans="2:10">
      <c r="G27" t="s">
        <v>43</v>
      </c>
      <c r="J27" s="128"/>
    </row>
    <row r="28" spans="2:10">
      <c r="B28" t="s">
        <v>44</v>
      </c>
      <c r="E28" s="128"/>
    </row>
    <row r="29" spans="2:10">
      <c r="G29" s="4" t="s">
        <v>45</v>
      </c>
    </row>
    <row r="30" spans="2:10">
      <c r="G30" t="s">
        <v>46</v>
      </c>
      <c r="J30" s="128"/>
    </row>
    <row r="31" spans="2:10">
      <c r="G31" t="s">
        <v>47</v>
      </c>
      <c r="J31" s="128"/>
    </row>
    <row r="32" spans="2:10">
      <c r="B32" t="s">
        <v>48</v>
      </c>
      <c r="E32" s="3">
        <f>SUM(E8:E31)</f>
        <v>0</v>
      </c>
      <c r="G32" t="s">
        <v>49</v>
      </c>
      <c r="J32" s="128"/>
    </row>
    <row r="33" spans="2:10">
      <c r="G33" t="s">
        <v>50</v>
      </c>
      <c r="J33" s="128"/>
    </row>
    <row r="34" spans="2:10">
      <c r="G34" t="s">
        <v>51</v>
      </c>
      <c r="J34" s="128"/>
    </row>
    <row r="35" spans="2:10">
      <c r="G35" t="s">
        <v>52</v>
      </c>
      <c r="J35" s="128"/>
    </row>
    <row r="36" spans="2:10">
      <c r="G36" t="s">
        <v>53</v>
      </c>
      <c r="J36" s="128"/>
    </row>
    <row r="38" spans="2:10">
      <c r="G38" s="4" t="s">
        <v>54</v>
      </c>
    </row>
    <row r="39" spans="2:10">
      <c r="G39" t="s">
        <v>55</v>
      </c>
      <c r="J39" s="128"/>
    </row>
    <row r="40" spans="2:10">
      <c r="G40" t="s">
        <v>56</v>
      </c>
      <c r="J40" s="128"/>
    </row>
    <row r="41" spans="2:10">
      <c r="G41" t="s">
        <v>57</v>
      </c>
      <c r="J41" s="128"/>
    </row>
    <row r="42" spans="2:10">
      <c r="B42" t="s">
        <v>48</v>
      </c>
      <c r="E42" s="3">
        <f>E32</f>
        <v>0</v>
      </c>
      <c r="G42" t="s">
        <v>58</v>
      </c>
      <c r="J42" s="128"/>
    </row>
    <row r="43" spans="2:10">
      <c r="B43" t="s">
        <v>59</v>
      </c>
      <c r="E43" s="3">
        <f>J63</f>
        <v>0</v>
      </c>
      <c r="G43" t="s">
        <v>60</v>
      </c>
      <c r="J43" s="128"/>
    </row>
    <row r="44" spans="2:10">
      <c r="G44" t="s">
        <v>61</v>
      </c>
      <c r="J44" s="128"/>
    </row>
    <row r="45" spans="2:10">
      <c r="D45" t="s">
        <v>62</v>
      </c>
      <c r="E45">
        <f>E43-E42</f>
        <v>0</v>
      </c>
      <c r="G45" t="s">
        <v>63</v>
      </c>
      <c r="J45" s="128"/>
    </row>
    <row r="46" spans="2:10">
      <c r="G46" t="s">
        <v>64</v>
      </c>
      <c r="J46" s="128"/>
    </row>
    <row r="47" spans="2:10">
      <c r="G47" t="s">
        <v>65</v>
      </c>
      <c r="J47" s="128"/>
    </row>
    <row r="49" spans="7:14">
      <c r="G49" s="4" t="s">
        <v>66</v>
      </c>
    </row>
    <row r="50" spans="7:14">
      <c r="G50" t="s">
        <v>67</v>
      </c>
      <c r="J50" s="128"/>
    </row>
    <row r="51" spans="7:14">
      <c r="G51" t="s">
        <v>68</v>
      </c>
      <c r="J51" s="128"/>
    </row>
    <row r="52" spans="7:14">
      <c r="G52" t="s">
        <v>69</v>
      </c>
      <c r="J52" s="128"/>
    </row>
    <row r="53" spans="7:14">
      <c r="G53" t="s">
        <v>70</v>
      </c>
      <c r="J53" s="128"/>
    </row>
    <row r="54" spans="7:14">
      <c r="G54" t="s">
        <v>71</v>
      </c>
      <c r="J54" s="128"/>
    </row>
    <row r="55" spans="7:14" ht="15">
      <c r="G55" t="s">
        <v>72</v>
      </c>
      <c r="J55" s="128"/>
      <c r="M55" s="9"/>
    </row>
    <row r="56" spans="7:14" ht="15">
      <c r="G56" t="s">
        <v>73</v>
      </c>
      <c r="J56" s="128"/>
      <c r="M56" s="9"/>
    </row>
    <row r="57" spans="7:14" ht="15">
      <c r="G57" t="s">
        <v>74</v>
      </c>
      <c r="J57" s="128"/>
      <c r="M57" s="9"/>
    </row>
    <row r="58" spans="7:14" ht="15">
      <c r="G58" t="s">
        <v>75</v>
      </c>
      <c r="J58" s="128"/>
      <c r="M58" s="9"/>
    </row>
    <row r="59" spans="7:14" ht="15">
      <c r="G59" t="s">
        <v>76</v>
      </c>
      <c r="J59" s="128"/>
      <c r="N59" s="9"/>
    </row>
    <row r="60" spans="7:14" ht="15">
      <c r="G60" t="s">
        <v>77</v>
      </c>
      <c r="J60" s="128"/>
      <c r="N60" s="9"/>
    </row>
    <row r="61" spans="7:14" ht="15">
      <c r="G61" s="6" t="s">
        <v>78</v>
      </c>
      <c r="J61" s="128"/>
      <c r="N61" s="9"/>
    </row>
    <row r="62" spans="7:14" ht="15">
      <c r="N62" s="9"/>
    </row>
    <row r="63" spans="7:14">
      <c r="G63" t="s">
        <v>59</v>
      </c>
      <c r="J63" s="3">
        <f>SUM(J8:J62)</f>
        <v>0</v>
      </c>
    </row>
    <row r="66" spans="1:12" ht="17.25" customHeight="1">
      <c r="A66" s="7" t="s">
        <v>79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15">
      <c r="A67" s="9" t="s">
        <v>80</v>
      </c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ht="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</sheetData>
  <sheetProtection password="8085" sheet="1" objects="1" scenarios="1" selectLockedCells="1"/>
  <phoneticPr fontId="0" type="noConversion"/>
  <pageMargins left="0.74803149606299213" right="0.74803149606299213" top="0.39370078740157483" bottom="0.39370078740157483" header="0" footer="0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ECA0-0978-4DAD-B624-10CB2460EBE9}">
  <sheetPr>
    <tabColor rgb="FF92D050"/>
    <pageSetUpPr fitToPage="1"/>
  </sheetPr>
  <dimension ref="A3:T39"/>
  <sheetViews>
    <sheetView workbookViewId="0">
      <selection activeCell="A10" sqref="A10"/>
    </sheetView>
  </sheetViews>
  <sheetFormatPr defaultRowHeight="12.75"/>
  <cols>
    <col min="1" max="1" width="36.85546875" bestFit="1" customWidth="1"/>
  </cols>
  <sheetData>
    <row r="3" spans="1:20" ht="18">
      <c r="A3" s="10" t="s">
        <v>81</v>
      </c>
    </row>
    <row r="4" spans="1:20" ht="13.5" thickBot="1"/>
    <row r="5" spans="1:20" ht="13.5" thickBot="1">
      <c r="A5" s="112" t="s">
        <v>82</v>
      </c>
      <c r="C5" s="117" t="s">
        <v>83</v>
      </c>
      <c r="D5" s="136" t="s">
        <v>84</v>
      </c>
      <c r="E5" s="136" t="s">
        <v>85</v>
      </c>
      <c r="F5" s="136" t="s">
        <v>86</v>
      </c>
      <c r="G5" s="136" t="s">
        <v>87</v>
      </c>
      <c r="H5" s="136" t="s">
        <v>88</v>
      </c>
      <c r="I5" s="136" t="s">
        <v>89</v>
      </c>
      <c r="J5" s="136" t="s">
        <v>90</v>
      </c>
      <c r="K5" s="136" t="s">
        <v>91</v>
      </c>
      <c r="L5" s="136" t="s">
        <v>92</v>
      </c>
      <c r="M5" s="136" t="s">
        <v>93</v>
      </c>
      <c r="N5" s="136" t="s">
        <v>94</v>
      </c>
      <c r="O5" s="136" t="s">
        <v>95</v>
      </c>
    </row>
    <row r="6" spans="1:20" ht="26.25" thickBot="1">
      <c r="A6" s="122" t="s">
        <v>96</v>
      </c>
      <c r="B6" s="125" t="s">
        <v>97</v>
      </c>
      <c r="C6" s="125" t="s">
        <v>98</v>
      </c>
      <c r="D6" s="124" t="s">
        <v>99</v>
      </c>
      <c r="E6" s="84" t="s">
        <v>100</v>
      </c>
      <c r="F6" s="83" t="s">
        <v>101</v>
      </c>
      <c r="G6" s="84" t="s">
        <v>102</v>
      </c>
      <c r="H6" s="83" t="s">
        <v>103</v>
      </c>
      <c r="I6" s="84" t="s">
        <v>104</v>
      </c>
      <c r="J6" s="83" t="s">
        <v>105</v>
      </c>
      <c r="K6" s="84" t="s">
        <v>106</v>
      </c>
      <c r="L6" s="83" t="s">
        <v>107</v>
      </c>
      <c r="M6" s="84" t="s">
        <v>108</v>
      </c>
      <c r="N6" s="83" t="s">
        <v>109</v>
      </c>
      <c r="O6" s="84" t="s">
        <v>110</v>
      </c>
      <c r="P6" s="13" t="s">
        <v>111</v>
      </c>
      <c r="Q6" s="14" t="s">
        <v>112</v>
      </c>
      <c r="R6" s="13" t="s">
        <v>98</v>
      </c>
      <c r="S6" s="14" t="s">
        <v>113</v>
      </c>
      <c r="T6" s="15" t="s">
        <v>114</v>
      </c>
    </row>
    <row r="7" spans="1:20">
      <c r="A7" s="129"/>
      <c r="B7" s="130"/>
      <c r="C7" s="130"/>
      <c r="D7" s="131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6">
        <f t="shared" ref="P7:P17" si="0">SUM(D7:O7)</f>
        <v>0</v>
      </c>
      <c r="Q7" s="17">
        <f>SUM(P7*B7)</f>
        <v>0</v>
      </c>
      <c r="R7" s="18">
        <f t="shared" ref="R7:R17" si="1">SUM(P7*C7)</f>
        <v>0</v>
      </c>
      <c r="S7" s="17">
        <f t="shared" ref="S7:S17" si="2">SUM(Q7-R7)</f>
        <v>0</v>
      </c>
      <c r="T7" s="19" t="e">
        <f t="shared" ref="T7:T18" si="3">SUM(S7/Q7)</f>
        <v>#DIV/0!</v>
      </c>
    </row>
    <row r="8" spans="1:20">
      <c r="A8" s="129"/>
      <c r="B8" s="130"/>
      <c r="C8" s="130"/>
      <c r="D8" s="131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6">
        <f t="shared" si="0"/>
        <v>0</v>
      </c>
      <c r="Q8" s="17">
        <f t="shared" ref="Q8:Q17" si="4">SUM(P8*B8)</f>
        <v>0</v>
      </c>
      <c r="R8" s="18">
        <f t="shared" si="1"/>
        <v>0</v>
      </c>
      <c r="S8" s="17">
        <f t="shared" si="2"/>
        <v>0</v>
      </c>
      <c r="T8" s="19" t="e">
        <f t="shared" si="3"/>
        <v>#DIV/0!</v>
      </c>
    </row>
    <row r="9" spans="1:20">
      <c r="A9" s="129"/>
      <c r="B9" s="130"/>
      <c r="C9" s="130"/>
      <c r="D9" s="131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6">
        <f t="shared" si="0"/>
        <v>0</v>
      </c>
      <c r="Q9" s="17">
        <f t="shared" si="4"/>
        <v>0</v>
      </c>
      <c r="R9" s="18">
        <f t="shared" si="1"/>
        <v>0</v>
      </c>
      <c r="S9" s="17">
        <f t="shared" si="2"/>
        <v>0</v>
      </c>
      <c r="T9" s="19" t="e">
        <f t="shared" si="3"/>
        <v>#DIV/0!</v>
      </c>
    </row>
    <row r="10" spans="1:20">
      <c r="A10" s="129"/>
      <c r="B10" s="130"/>
      <c r="C10" s="130"/>
      <c r="D10" s="131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6">
        <f t="shared" si="0"/>
        <v>0</v>
      </c>
      <c r="Q10" s="17">
        <f t="shared" si="4"/>
        <v>0</v>
      </c>
      <c r="R10" s="18">
        <f t="shared" si="1"/>
        <v>0</v>
      </c>
      <c r="S10" s="17">
        <f t="shared" si="2"/>
        <v>0</v>
      </c>
      <c r="T10" s="19" t="e">
        <f t="shared" si="3"/>
        <v>#DIV/0!</v>
      </c>
    </row>
    <row r="11" spans="1:20">
      <c r="A11" s="129"/>
      <c r="B11" s="130"/>
      <c r="C11" s="130"/>
      <c r="D11" s="131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6">
        <f t="shared" si="0"/>
        <v>0</v>
      </c>
      <c r="Q11" s="17">
        <f t="shared" si="4"/>
        <v>0</v>
      </c>
      <c r="R11" s="18">
        <f t="shared" si="1"/>
        <v>0</v>
      </c>
      <c r="S11" s="17">
        <f t="shared" si="2"/>
        <v>0</v>
      </c>
      <c r="T11" s="19" t="e">
        <f t="shared" si="3"/>
        <v>#DIV/0!</v>
      </c>
    </row>
    <row r="12" spans="1:20">
      <c r="A12" s="129"/>
      <c r="B12" s="130"/>
      <c r="C12" s="130"/>
      <c r="D12" s="131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6">
        <f t="shared" si="0"/>
        <v>0</v>
      </c>
      <c r="Q12" s="20">
        <f t="shared" si="4"/>
        <v>0</v>
      </c>
      <c r="R12" s="21">
        <f t="shared" si="1"/>
        <v>0</v>
      </c>
      <c r="S12" s="20">
        <f t="shared" si="2"/>
        <v>0</v>
      </c>
      <c r="T12" s="82" t="e">
        <f t="shared" si="3"/>
        <v>#DIV/0!</v>
      </c>
    </row>
    <row r="13" spans="1:20">
      <c r="A13" s="129"/>
      <c r="B13" s="130"/>
      <c r="C13" s="130"/>
      <c r="D13" s="131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6">
        <f t="shared" si="0"/>
        <v>0</v>
      </c>
      <c r="Q13" s="20">
        <f t="shared" si="4"/>
        <v>0</v>
      </c>
      <c r="R13" s="21">
        <f t="shared" si="1"/>
        <v>0</v>
      </c>
      <c r="S13" s="20">
        <f t="shared" si="2"/>
        <v>0</v>
      </c>
      <c r="T13" s="82" t="e">
        <f t="shared" si="3"/>
        <v>#DIV/0!</v>
      </c>
    </row>
    <row r="14" spans="1:20">
      <c r="A14" s="129"/>
      <c r="B14" s="130"/>
      <c r="C14" s="130"/>
      <c r="D14" s="131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6">
        <f t="shared" si="0"/>
        <v>0</v>
      </c>
      <c r="Q14" s="20">
        <f t="shared" si="4"/>
        <v>0</v>
      </c>
      <c r="R14" s="21">
        <f t="shared" si="1"/>
        <v>0</v>
      </c>
      <c r="S14" s="20">
        <f t="shared" si="2"/>
        <v>0</v>
      </c>
      <c r="T14" s="82" t="e">
        <f t="shared" si="3"/>
        <v>#DIV/0!</v>
      </c>
    </row>
    <row r="15" spans="1:20">
      <c r="A15" s="129"/>
      <c r="B15" s="130"/>
      <c r="C15" s="130"/>
      <c r="D15" s="131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6">
        <f t="shared" si="0"/>
        <v>0</v>
      </c>
      <c r="Q15" s="20">
        <f t="shared" si="4"/>
        <v>0</v>
      </c>
      <c r="R15" s="21">
        <f t="shared" si="1"/>
        <v>0</v>
      </c>
      <c r="S15" s="20">
        <f t="shared" si="2"/>
        <v>0</v>
      </c>
      <c r="T15" s="82" t="e">
        <f t="shared" si="3"/>
        <v>#DIV/0!</v>
      </c>
    </row>
    <row r="16" spans="1:20">
      <c r="A16" s="129"/>
      <c r="B16" s="130"/>
      <c r="C16" s="130"/>
      <c r="D16" s="131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6">
        <f t="shared" si="0"/>
        <v>0</v>
      </c>
      <c r="Q16" s="20">
        <f t="shared" si="4"/>
        <v>0</v>
      </c>
      <c r="R16" s="21">
        <f t="shared" si="1"/>
        <v>0</v>
      </c>
      <c r="S16" s="20">
        <f t="shared" si="2"/>
        <v>0</v>
      </c>
      <c r="T16" s="82" t="e">
        <f t="shared" si="3"/>
        <v>#DIV/0!</v>
      </c>
    </row>
    <row r="17" spans="1:20" ht="13.5" thickBot="1">
      <c r="A17" s="132"/>
      <c r="B17" s="133"/>
      <c r="C17" s="133"/>
      <c r="D17" s="134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87">
        <f t="shared" si="0"/>
        <v>0</v>
      </c>
      <c r="Q17" s="20">
        <f t="shared" si="4"/>
        <v>0</v>
      </c>
      <c r="R17" s="21">
        <f t="shared" si="1"/>
        <v>0</v>
      </c>
      <c r="S17" s="20">
        <f t="shared" si="2"/>
        <v>0</v>
      </c>
      <c r="T17" s="22" t="e">
        <f t="shared" si="3"/>
        <v>#DIV/0!</v>
      </c>
    </row>
    <row r="18" spans="1:20" ht="13.5" thickBot="1">
      <c r="A18" s="123"/>
      <c r="B18" s="111"/>
      <c r="C18" s="111"/>
      <c r="D18" s="121">
        <f t="shared" ref="D18:S18" si="5">SUM(D7:D17)</f>
        <v>0</v>
      </c>
      <c r="E18" s="88">
        <f t="shared" si="5"/>
        <v>0</v>
      </c>
      <c r="F18" s="88">
        <f t="shared" si="5"/>
        <v>0</v>
      </c>
      <c r="G18" s="88">
        <f t="shared" si="5"/>
        <v>0</v>
      </c>
      <c r="H18" s="88">
        <f t="shared" si="5"/>
        <v>0</v>
      </c>
      <c r="I18" s="88">
        <f t="shared" si="5"/>
        <v>0</v>
      </c>
      <c r="J18" s="88">
        <f t="shared" si="5"/>
        <v>0</v>
      </c>
      <c r="K18" s="88">
        <f t="shared" si="5"/>
        <v>0</v>
      </c>
      <c r="L18" s="88">
        <f t="shared" si="5"/>
        <v>0</v>
      </c>
      <c r="M18" s="88">
        <f t="shared" si="5"/>
        <v>0</v>
      </c>
      <c r="N18" s="88">
        <f t="shared" si="5"/>
        <v>0</v>
      </c>
      <c r="O18" s="88">
        <f t="shared" si="5"/>
        <v>0</v>
      </c>
      <c r="P18" s="26">
        <f t="shared" si="5"/>
        <v>0</v>
      </c>
      <c r="Q18" s="24">
        <f t="shared" si="5"/>
        <v>0</v>
      </c>
      <c r="R18" s="24">
        <f t="shared" si="5"/>
        <v>0</v>
      </c>
      <c r="S18" s="24">
        <f t="shared" si="5"/>
        <v>0</v>
      </c>
      <c r="T18" s="22" t="e">
        <f t="shared" si="3"/>
        <v>#DIV/0!</v>
      </c>
    </row>
    <row r="19" spans="1:20" ht="13.5" thickBot="1">
      <c r="A19" s="85" t="s">
        <v>115</v>
      </c>
      <c r="B19" s="126"/>
      <c r="C19" s="127"/>
      <c r="D19" s="86">
        <f t="shared" ref="D19:P19" si="6">SUM(D7*$B7)+(D8*$B8)+(D9*$B9)+(D10*$B10)+(D11*$B11)+(D12*$B12)+(D13*$B13)+(D14*$B14)+(D15*$B15)+(D16*$B16)+(D17*$B17)</f>
        <v>0</v>
      </c>
      <c r="E19" s="86">
        <f t="shared" si="6"/>
        <v>0</v>
      </c>
      <c r="F19" s="86">
        <f t="shared" si="6"/>
        <v>0</v>
      </c>
      <c r="G19" s="86">
        <f t="shared" si="6"/>
        <v>0</v>
      </c>
      <c r="H19" s="86">
        <f t="shared" si="6"/>
        <v>0</v>
      </c>
      <c r="I19" s="86">
        <f t="shared" si="6"/>
        <v>0</v>
      </c>
      <c r="J19" s="86">
        <f t="shared" si="6"/>
        <v>0</v>
      </c>
      <c r="K19" s="86">
        <f t="shared" si="6"/>
        <v>0</v>
      </c>
      <c r="L19" s="86">
        <f t="shared" si="6"/>
        <v>0</v>
      </c>
      <c r="M19" s="86">
        <f t="shared" si="6"/>
        <v>0</v>
      </c>
      <c r="N19" s="86">
        <f t="shared" si="6"/>
        <v>0</v>
      </c>
      <c r="O19" s="86">
        <f t="shared" si="6"/>
        <v>0</v>
      </c>
      <c r="P19" s="86">
        <f t="shared" si="6"/>
        <v>0</v>
      </c>
    </row>
    <row r="20" spans="1:20" ht="13.5" thickBot="1">
      <c r="A20" s="25" t="s">
        <v>116</v>
      </c>
      <c r="B20" s="120"/>
      <c r="C20" s="121"/>
      <c r="D20" s="29">
        <f t="shared" ref="D20:O20" si="7">SUM(D7*$C7)+(D8*$C8)+(D9*$C9)+(D10*$C10)+(D11*$C11)+(D17*$C17)</f>
        <v>0</v>
      </c>
      <c r="E20" s="30">
        <f t="shared" si="7"/>
        <v>0</v>
      </c>
      <c r="F20" s="30">
        <f t="shared" si="7"/>
        <v>0</v>
      </c>
      <c r="G20" s="30">
        <f t="shared" si="7"/>
        <v>0</v>
      </c>
      <c r="H20" s="30">
        <f t="shared" si="7"/>
        <v>0</v>
      </c>
      <c r="I20" s="30">
        <f t="shared" si="7"/>
        <v>0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7"/>
        <v>0</v>
      </c>
      <c r="O20" s="30">
        <f t="shared" si="7"/>
        <v>0</v>
      </c>
      <c r="P20" s="30">
        <f>SUM(D20:O20)</f>
        <v>0</v>
      </c>
    </row>
    <row r="24" spans="1:20" ht="13.5" thickBot="1"/>
    <row r="25" spans="1:20" ht="13.5" thickBot="1">
      <c r="A25" s="112" t="s">
        <v>117</v>
      </c>
      <c r="C25" s="117" t="s">
        <v>83</v>
      </c>
      <c r="D25" s="145" t="str">
        <f>D5</f>
        <v>Apr</v>
      </c>
      <c r="E25" s="145" t="str">
        <f t="shared" ref="E25:O25" si="8">E5</f>
        <v>May</v>
      </c>
      <c r="F25" s="145" t="str">
        <f t="shared" si="8"/>
        <v>Jun</v>
      </c>
      <c r="G25" s="145" t="str">
        <f t="shared" si="8"/>
        <v>Jul</v>
      </c>
      <c r="H25" s="145" t="str">
        <f t="shared" si="8"/>
        <v>Aug</v>
      </c>
      <c r="I25" s="145" t="str">
        <f t="shared" si="8"/>
        <v>Sep</v>
      </c>
      <c r="J25" s="145" t="str">
        <f t="shared" si="8"/>
        <v>Oct</v>
      </c>
      <c r="K25" s="145" t="str">
        <f t="shared" si="8"/>
        <v>Nov</v>
      </c>
      <c r="L25" s="145" t="str">
        <f t="shared" si="8"/>
        <v>Dec</v>
      </c>
      <c r="M25" s="145" t="str">
        <f t="shared" si="8"/>
        <v>Jan</v>
      </c>
      <c r="N25" s="145" t="str">
        <f t="shared" si="8"/>
        <v>Feb</v>
      </c>
      <c r="O25" s="145" t="str">
        <f t="shared" si="8"/>
        <v>Mar</v>
      </c>
    </row>
    <row r="26" spans="1:20" ht="26.25" thickBot="1">
      <c r="A26" s="114" t="s">
        <v>96</v>
      </c>
      <c r="B26" s="118" t="s">
        <v>97</v>
      </c>
      <c r="C26" s="118" t="s">
        <v>98</v>
      </c>
      <c r="D26" s="115" t="s">
        <v>99</v>
      </c>
      <c r="E26" s="12" t="s">
        <v>100</v>
      </c>
      <c r="F26" s="11" t="s">
        <v>101</v>
      </c>
      <c r="G26" s="12" t="s">
        <v>102</v>
      </c>
      <c r="H26" s="11" t="s">
        <v>103</v>
      </c>
      <c r="I26" s="12" t="s">
        <v>104</v>
      </c>
      <c r="J26" s="11" t="s">
        <v>105</v>
      </c>
      <c r="K26" s="12" t="s">
        <v>106</v>
      </c>
      <c r="L26" s="11" t="s">
        <v>107</v>
      </c>
      <c r="M26" s="12" t="s">
        <v>108</v>
      </c>
      <c r="N26" s="11" t="s">
        <v>109</v>
      </c>
      <c r="O26" s="12" t="s">
        <v>110</v>
      </c>
      <c r="P26" s="13" t="s">
        <v>111</v>
      </c>
      <c r="Q26" s="14" t="s">
        <v>112</v>
      </c>
      <c r="R26" s="13" t="s">
        <v>98</v>
      </c>
      <c r="S26" s="14" t="s">
        <v>113</v>
      </c>
      <c r="T26" s="15" t="s">
        <v>114</v>
      </c>
    </row>
    <row r="27" spans="1:20">
      <c r="A27" s="129"/>
      <c r="B27" s="130"/>
      <c r="C27" s="130"/>
      <c r="D27" s="131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6">
        <f t="shared" ref="P27:P36" si="9">SUM(D27:O27)</f>
        <v>0</v>
      </c>
      <c r="Q27" s="17">
        <f t="shared" ref="Q27:Q36" si="10">SUM(P27*B27)</f>
        <v>0</v>
      </c>
      <c r="R27" s="18">
        <f t="shared" ref="R27:R36" si="11">SUM(P27*C27)</f>
        <v>0</v>
      </c>
      <c r="S27" s="17">
        <f t="shared" ref="S27:S36" si="12">SUM(Q27-R27)</f>
        <v>0</v>
      </c>
      <c r="T27" s="19" t="e">
        <f t="shared" ref="T27:T37" si="13">SUM(S27/Q27)</f>
        <v>#DIV/0!</v>
      </c>
    </row>
    <row r="28" spans="1:20">
      <c r="A28" s="129"/>
      <c r="B28" s="130"/>
      <c r="C28" s="130"/>
      <c r="D28" s="131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6">
        <f t="shared" si="9"/>
        <v>0</v>
      </c>
      <c r="Q28" s="17">
        <f t="shared" si="10"/>
        <v>0</v>
      </c>
      <c r="R28" s="18">
        <f t="shared" si="11"/>
        <v>0</v>
      </c>
      <c r="S28" s="17">
        <f t="shared" si="12"/>
        <v>0</v>
      </c>
      <c r="T28" s="19" t="e">
        <f t="shared" si="13"/>
        <v>#DIV/0!</v>
      </c>
    </row>
    <row r="29" spans="1:20">
      <c r="A29" s="129"/>
      <c r="B29" s="130"/>
      <c r="C29" s="130"/>
      <c r="D29" s="131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6">
        <f t="shared" si="9"/>
        <v>0</v>
      </c>
      <c r="Q29" s="17">
        <f t="shared" si="10"/>
        <v>0</v>
      </c>
      <c r="R29" s="18">
        <f t="shared" si="11"/>
        <v>0</v>
      </c>
      <c r="S29" s="17">
        <f t="shared" si="12"/>
        <v>0</v>
      </c>
      <c r="T29" s="19" t="e">
        <f t="shared" si="13"/>
        <v>#DIV/0!</v>
      </c>
    </row>
    <row r="30" spans="1:20">
      <c r="A30" s="129"/>
      <c r="B30" s="130"/>
      <c r="C30" s="130"/>
      <c r="D30" s="131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6">
        <f t="shared" si="9"/>
        <v>0</v>
      </c>
      <c r="Q30" s="17">
        <f t="shared" si="10"/>
        <v>0</v>
      </c>
      <c r="R30" s="18">
        <f t="shared" si="11"/>
        <v>0</v>
      </c>
      <c r="S30" s="17">
        <f t="shared" si="12"/>
        <v>0</v>
      </c>
      <c r="T30" s="19" t="e">
        <f t="shared" si="13"/>
        <v>#DIV/0!</v>
      </c>
    </row>
    <row r="31" spans="1:20">
      <c r="A31" s="129"/>
      <c r="B31" s="130"/>
      <c r="C31" s="130"/>
      <c r="D31" s="131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6">
        <f t="shared" si="9"/>
        <v>0</v>
      </c>
      <c r="Q31" s="17">
        <f t="shared" si="10"/>
        <v>0</v>
      </c>
      <c r="R31" s="18">
        <f t="shared" si="11"/>
        <v>0</v>
      </c>
      <c r="S31" s="17">
        <f t="shared" si="12"/>
        <v>0</v>
      </c>
      <c r="T31" s="19" t="e">
        <f t="shared" si="13"/>
        <v>#DIV/0!</v>
      </c>
    </row>
    <row r="32" spans="1:20">
      <c r="A32" s="129"/>
      <c r="B32" s="130"/>
      <c r="C32" s="130"/>
      <c r="D32" s="131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6">
        <f>SUM(D32:O32)</f>
        <v>0</v>
      </c>
      <c r="Q32" s="17">
        <f>SUM(P32*B32)</f>
        <v>0</v>
      </c>
      <c r="R32" s="18">
        <f>SUM(P32*C32)</f>
        <v>0</v>
      </c>
      <c r="S32" s="17">
        <f>SUM(Q32-R32)</f>
        <v>0</v>
      </c>
      <c r="T32" s="19" t="e">
        <f>SUM(S32/Q32)</f>
        <v>#DIV/0!</v>
      </c>
    </row>
    <row r="33" spans="1:20">
      <c r="A33" s="129"/>
      <c r="B33" s="130"/>
      <c r="C33" s="130"/>
      <c r="D33" s="131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6">
        <f>SUM(D33:O33)</f>
        <v>0</v>
      </c>
      <c r="Q33" s="17">
        <f>SUM(P33*B33)</f>
        <v>0</v>
      </c>
      <c r="R33" s="18">
        <f>SUM(P33*C33)</f>
        <v>0</v>
      </c>
      <c r="S33" s="17">
        <f>SUM(Q33-R33)</f>
        <v>0</v>
      </c>
      <c r="T33" s="19" t="e">
        <f>SUM(S33/Q33)</f>
        <v>#DIV/0!</v>
      </c>
    </row>
    <row r="34" spans="1:20">
      <c r="A34" s="132"/>
      <c r="B34" s="133"/>
      <c r="C34" s="133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7"/>
      <c r="P34" s="16">
        <f>SUM(D34:O34)</f>
        <v>0</v>
      </c>
      <c r="Q34" s="17">
        <f>SUM(P34*B34)</f>
        <v>0</v>
      </c>
      <c r="R34" s="18">
        <f>SUM(P34*C34)</f>
        <v>0</v>
      </c>
      <c r="S34" s="17">
        <f>SUM(Q34-R34)</f>
        <v>0</v>
      </c>
      <c r="T34" s="19" t="e">
        <f>SUM(S34/Q34)</f>
        <v>#DIV/0!</v>
      </c>
    </row>
    <row r="35" spans="1:20">
      <c r="A35" s="132"/>
      <c r="B35" s="133"/>
      <c r="C35" s="133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7"/>
      <c r="P35" s="16">
        <f>SUM(D35:O35)</f>
        <v>0</v>
      </c>
      <c r="Q35" s="17">
        <f>SUM(P35*B35)</f>
        <v>0</v>
      </c>
      <c r="R35" s="18">
        <f>SUM(P35*C35)</f>
        <v>0</v>
      </c>
      <c r="S35" s="17">
        <f>SUM(Q35-R35)</f>
        <v>0</v>
      </c>
      <c r="T35" s="19" t="e">
        <f>SUM(S35/Q35)</f>
        <v>#DIV/0!</v>
      </c>
    </row>
    <row r="36" spans="1:20" ht="13.5" thickBot="1">
      <c r="A36" s="138"/>
      <c r="B36" s="133"/>
      <c r="C36" s="133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7"/>
      <c r="P36" s="16">
        <f t="shared" si="9"/>
        <v>0</v>
      </c>
      <c r="Q36" s="20">
        <f t="shared" si="10"/>
        <v>0</v>
      </c>
      <c r="R36" s="21">
        <f t="shared" si="11"/>
        <v>0</v>
      </c>
      <c r="S36" s="20">
        <f t="shared" si="12"/>
        <v>0</v>
      </c>
      <c r="T36" s="22" t="e">
        <f t="shared" si="13"/>
        <v>#DIV/0!</v>
      </c>
    </row>
    <row r="37" spans="1:20" ht="13.5" thickBot="1">
      <c r="A37" s="113"/>
      <c r="B37" s="119"/>
      <c r="C37" s="119"/>
      <c r="D37" s="116">
        <f>SUM(D27:D36)</f>
        <v>0</v>
      </c>
      <c r="E37" s="23">
        <f t="shared" ref="E37:P37" si="14">SUM(E27:E36)</f>
        <v>0</v>
      </c>
      <c r="F37" s="23">
        <f t="shared" si="14"/>
        <v>0</v>
      </c>
      <c r="G37" s="23">
        <f t="shared" si="14"/>
        <v>0</v>
      </c>
      <c r="H37" s="23">
        <f t="shared" si="14"/>
        <v>0</v>
      </c>
      <c r="I37" s="23">
        <f t="shared" si="14"/>
        <v>0</v>
      </c>
      <c r="J37" s="23">
        <f t="shared" si="14"/>
        <v>0</v>
      </c>
      <c r="K37" s="23">
        <f t="shared" si="14"/>
        <v>0</v>
      </c>
      <c r="L37" s="23">
        <f t="shared" si="14"/>
        <v>0</v>
      </c>
      <c r="M37" s="23">
        <f t="shared" si="14"/>
        <v>0</v>
      </c>
      <c r="N37" s="23">
        <f t="shared" si="14"/>
        <v>0</v>
      </c>
      <c r="O37" s="23">
        <f t="shared" si="14"/>
        <v>0</v>
      </c>
      <c r="P37" s="23">
        <f t="shared" si="14"/>
        <v>0</v>
      </c>
      <c r="Q37" s="24">
        <f>SUM(Q27:Q36)</f>
        <v>0</v>
      </c>
      <c r="R37" s="24">
        <f>SUM(R27:R36)</f>
        <v>0</v>
      </c>
      <c r="S37" s="24">
        <f>SUM(S27:S36)</f>
        <v>0</v>
      </c>
      <c r="T37" s="22" t="e">
        <f t="shared" si="13"/>
        <v>#DIV/0!</v>
      </c>
    </row>
    <row r="38" spans="1:20" ht="13.5" thickBot="1">
      <c r="A38" s="25" t="s">
        <v>115</v>
      </c>
      <c r="B38" s="120"/>
      <c r="C38" s="121"/>
      <c r="D38" s="27">
        <f>SUM(D27*$B27)+(D28*$B28)+(D29*$B29)+(D30*$B30)+(D31*$B31)+(D32*$B32)+(D33*$B33)+(D34*$B34)+(D35*$B35)+(D36*$B36)</f>
        <v>0</v>
      </c>
      <c r="E38" s="27">
        <f t="shared" ref="E38:O38" si="15">SUM(E27*$B27)+(E28*$B28)+(E29*$B29)+(E30*$B30)+(E31*$B31)+(E32*$B32)+(E33*$B33)+(E34*$B34)+(E35*$B35)+(E36*$B36)</f>
        <v>0</v>
      </c>
      <c r="F38" s="27">
        <f t="shared" si="15"/>
        <v>0</v>
      </c>
      <c r="G38" s="27">
        <f t="shared" si="15"/>
        <v>0</v>
      </c>
      <c r="H38" s="27">
        <f t="shared" si="15"/>
        <v>0</v>
      </c>
      <c r="I38" s="27">
        <f t="shared" si="15"/>
        <v>0</v>
      </c>
      <c r="J38" s="27">
        <f t="shared" si="15"/>
        <v>0</v>
      </c>
      <c r="K38" s="27">
        <f t="shared" si="15"/>
        <v>0</v>
      </c>
      <c r="L38" s="27">
        <f t="shared" si="15"/>
        <v>0</v>
      </c>
      <c r="M38" s="27">
        <f t="shared" si="15"/>
        <v>0</v>
      </c>
      <c r="N38" s="27">
        <f t="shared" si="15"/>
        <v>0</v>
      </c>
      <c r="O38" s="27">
        <f t="shared" si="15"/>
        <v>0</v>
      </c>
      <c r="P38" s="28">
        <f>SUM(D38:O38)</f>
        <v>0</v>
      </c>
    </row>
    <row r="39" spans="1:20" ht="13.5" thickBot="1">
      <c r="A39" s="25" t="s">
        <v>116</v>
      </c>
      <c r="B39" s="120"/>
      <c r="C39" s="121"/>
      <c r="D39" s="29">
        <f>SUM(D27*$C27)+(D28*$C28)+(D29*$C29)+(D30*$C30)+(D31*$C31)+(D32*$C32)+(D33*$C33)+(D34*$C34)+(D35*$C35)+(D36*$C36)</f>
        <v>0</v>
      </c>
      <c r="E39" s="29">
        <f t="shared" ref="E39:O39" si="16">SUM(E27*$C27)+(E28*$C28)+(E29*$C29)+(E30*$C30)+(E31*$C31)+(E32*$C32)+(E33*$C33)+(E34*$C34)+(E35*$C35)+(E36*$C36)</f>
        <v>0</v>
      </c>
      <c r="F39" s="29">
        <f t="shared" si="16"/>
        <v>0</v>
      </c>
      <c r="G39" s="29">
        <f t="shared" si="16"/>
        <v>0</v>
      </c>
      <c r="H39" s="29">
        <f t="shared" si="16"/>
        <v>0</v>
      </c>
      <c r="I39" s="29">
        <f t="shared" si="16"/>
        <v>0</v>
      </c>
      <c r="J39" s="29">
        <f t="shared" si="16"/>
        <v>0</v>
      </c>
      <c r="K39" s="29">
        <f t="shared" si="16"/>
        <v>0</v>
      </c>
      <c r="L39" s="29">
        <f t="shared" si="16"/>
        <v>0</v>
      </c>
      <c r="M39" s="29">
        <f t="shared" si="16"/>
        <v>0</v>
      </c>
      <c r="N39" s="29">
        <f t="shared" si="16"/>
        <v>0</v>
      </c>
      <c r="O39" s="29">
        <f t="shared" si="16"/>
        <v>0</v>
      </c>
      <c r="P39" s="30">
        <f>SUM(D39:O39)</f>
        <v>0</v>
      </c>
    </row>
  </sheetData>
  <sheetProtection selectLockedCells="1"/>
  <protectedRanges>
    <protectedRange sqref="A7:A17 A27:A36" name="Range2"/>
  </protectedRanges>
  <phoneticPr fontId="0" type="noConversion"/>
  <pageMargins left="0.47" right="0.42" top="0.98425196850393704" bottom="0.98425196850393704" header="0.51181102362204722" footer="0.51181102362204722"/>
  <pageSetup paperSize="9" scale="74" orientation="landscape" r:id="rId1"/>
  <headerFooter alignWithMargins="0"/>
  <ignoredErrors>
    <ignoredError sqref="P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392B-2CD1-41FA-8DDC-4D8E2EA17020}">
  <sheetPr>
    <tabColor rgb="FF92D050"/>
    <pageSetUpPr fitToPage="1"/>
  </sheetPr>
  <dimension ref="A1:O44"/>
  <sheetViews>
    <sheetView tabSelected="1" zoomScaleNormal="100" workbookViewId="0">
      <selection activeCell="D13" sqref="D13"/>
    </sheetView>
  </sheetViews>
  <sheetFormatPr defaultRowHeight="12.75"/>
  <cols>
    <col min="1" max="1" width="21.5703125" style="6" bestFit="1" customWidth="1"/>
    <col min="2" max="2" width="9.42578125" style="6" customWidth="1"/>
    <col min="3" max="14" width="9.42578125" customWidth="1"/>
    <col min="15" max="15" width="10" customWidth="1"/>
  </cols>
  <sheetData>
    <row r="1" spans="1:15" ht="21" customHeight="1" thickBot="1">
      <c r="A1" s="146" t="s">
        <v>118</v>
      </c>
    </row>
    <row r="2" spans="1:15">
      <c r="A2" s="2" t="s">
        <v>119</v>
      </c>
      <c r="B2" s="6" t="s">
        <v>83</v>
      </c>
      <c r="C2" s="110" t="str">
        <f>'Sales Forecast'!D5</f>
        <v>Apr</v>
      </c>
      <c r="D2" s="110" t="str">
        <f>'Sales Forecast'!E5</f>
        <v>May</v>
      </c>
      <c r="E2" s="110" t="str">
        <f>'Sales Forecast'!F5</f>
        <v>Jun</v>
      </c>
      <c r="F2" s="110" t="str">
        <f>'Sales Forecast'!G5</f>
        <v>Jul</v>
      </c>
      <c r="G2" s="110" t="str">
        <f>'Sales Forecast'!H5</f>
        <v>Aug</v>
      </c>
      <c r="H2" s="110" t="str">
        <f>'Sales Forecast'!I5</f>
        <v>Sep</v>
      </c>
      <c r="I2" s="110" t="str">
        <f>'Sales Forecast'!J5</f>
        <v>Oct</v>
      </c>
      <c r="J2" s="110" t="str">
        <f>'Sales Forecast'!K5</f>
        <v>Nov</v>
      </c>
      <c r="K2" s="110" t="str">
        <f>'Sales Forecast'!L5</f>
        <v>Dec</v>
      </c>
      <c r="L2" s="110" t="str">
        <f>'Sales Forecast'!M5</f>
        <v>Jan</v>
      </c>
      <c r="M2" s="110" t="str">
        <f>'Sales Forecast'!N5</f>
        <v>Feb</v>
      </c>
      <c r="N2" s="110" t="str">
        <f>'Sales Forecast'!O5</f>
        <v>Mar</v>
      </c>
      <c r="O2" s="54"/>
    </row>
    <row r="3" spans="1:15" ht="13.5" thickBot="1">
      <c r="C3" s="55" t="s">
        <v>120</v>
      </c>
      <c r="D3" s="56" t="s">
        <v>121</v>
      </c>
      <c r="E3" s="56" t="s">
        <v>122</v>
      </c>
      <c r="F3" s="56" t="s">
        <v>123</v>
      </c>
      <c r="G3" s="56" t="s">
        <v>124</v>
      </c>
      <c r="H3" s="56" t="s">
        <v>125</v>
      </c>
      <c r="I3" s="56" t="s">
        <v>126</v>
      </c>
      <c r="J3" s="56" t="s">
        <v>127</v>
      </c>
      <c r="K3" s="56" t="s">
        <v>128</v>
      </c>
      <c r="L3" s="56" t="s">
        <v>129</v>
      </c>
      <c r="M3" s="56" t="s">
        <v>130</v>
      </c>
      <c r="N3" s="56" t="s">
        <v>131</v>
      </c>
      <c r="O3" s="57" t="s">
        <v>132</v>
      </c>
    </row>
    <row r="4" spans="1:15">
      <c r="A4" s="32"/>
      <c r="B4" s="33" t="s">
        <v>133</v>
      </c>
      <c r="C4" s="34" t="s">
        <v>134</v>
      </c>
      <c r="D4" s="34" t="s">
        <v>134</v>
      </c>
      <c r="E4" s="34" t="s">
        <v>134</v>
      </c>
      <c r="F4" s="34" t="s">
        <v>134</v>
      </c>
      <c r="G4" s="34" t="s">
        <v>134</v>
      </c>
      <c r="H4" s="34" t="s">
        <v>134</v>
      </c>
      <c r="I4" s="34" t="s">
        <v>134</v>
      </c>
      <c r="J4" s="34" t="s">
        <v>134</v>
      </c>
      <c r="K4" s="34" t="s">
        <v>134</v>
      </c>
      <c r="L4" s="34" t="s">
        <v>134</v>
      </c>
      <c r="M4" s="34" t="s">
        <v>134</v>
      </c>
      <c r="N4" s="34" t="s">
        <v>134</v>
      </c>
      <c r="O4" s="35" t="s">
        <v>134</v>
      </c>
    </row>
    <row r="5" spans="1:15">
      <c r="A5" s="36" t="s">
        <v>135</v>
      </c>
      <c r="B5" s="31"/>
      <c r="C5" s="31">
        <f>'Sales Forecast'!D19</f>
        <v>0</v>
      </c>
      <c r="D5" s="31">
        <f>'Sales Forecast'!E19</f>
        <v>0</v>
      </c>
      <c r="E5" s="31">
        <f>'Sales Forecast'!F19</f>
        <v>0</v>
      </c>
      <c r="F5" s="31">
        <f>'Sales Forecast'!G19</f>
        <v>0</v>
      </c>
      <c r="G5" s="31">
        <f>'Sales Forecast'!H19</f>
        <v>0</v>
      </c>
      <c r="H5" s="31">
        <f>'Sales Forecast'!I19</f>
        <v>0</v>
      </c>
      <c r="I5" s="31">
        <f>'Sales Forecast'!J19</f>
        <v>0</v>
      </c>
      <c r="J5" s="31">
        <f>'Sales Forecast'!K19</f>
        <v>0</v>
      </c>
      <c r="K5" s="31">
        <f>'Sales Forecast'!L19</f>
        <v>0</v>
      </c>
      <c r="L5" s="31">
        <f>'Sales Forecast'!M19</f>
        <v>0</v>
      </c>
      <c r="M5" s="31">
        <f>'Sales Forecast'!N19</f>
        <v>0</v>
      </c>
      <c r="N5" s="31">
        <f>'Sales Forecast'!O19</f>
        <v>0</v>
      </c>
      <c r="O5" s="37">
        <f>SUM(B5:N5)</f>
        <v>0</v>
      </c>
    </row>
    <row r="6" spans="1:15">
      <c r="A6" s="36" t="s">
        <v>136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37">
        <f>SUM(B6:N6)</f>
        <v>0</v>
      </c>
    </row>
    <row r="7" spans="1:15">
      <c r="A7" s="36" t="s">
        <v>137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37">
        <f>SUM(B7:N7)</f>
        <v>0</v>
      </c>
    </row>
    <row r="8" spans="1:15" ht="13.5" thickBot="1">
      <c r="A8" s="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42">
        <f>SUM(B8:N8)</f>
        <v>0</v>
      </c>
    </row>
    <row r="9" spans="1:15" s="2" customFormat="1" ht="12" customHeight="1" thickBot="1">
      <c r="A9" s="46" t="s">
        <v>138</v>
      </c>
      <c r="B9" s="47">
        <f t="shared" ref="B9:N9" si="0">SUM(B5:B8)</f>
        <v>0</v>
      </c>
      <c r="C9" s="47">
        <f t="shared" si="0"/>
        <v>0</v>
      </c>
      <c r="D9" s="47">
        <f t="shared" si="0"/>
        <v>0</v>
      </c>
      <c r="E9" s="47">
        <f t="shared" si="0"/>
        <v>0</v>
      </c>
      <c r="F9" s="47">
        <f t="shared" si="0"/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  <c r="J9" s="47">
        <f t="shared" si="0"/>
        <v>0</v>
      </c>
      <c r="K9" s="47">
        <f t="shared" si="0"/>
        <v>0</v>
      </c>
      <c r="L9" s="47">
        <f t="shared" si="0"/>
        <v>0</v>
      </c>
      <c r="M9" s="47">
        <f t="shared" si="0"/>
        <v>0</v>
      </c>
      <c r="N9" s="47">
        <f t="shared" si="0"/>
        <v>0</v>
      </c>
      <c r="O9" s="48">
        <f>SUM(O5:O8)</f>
        <v>0</v>
      </c>
    </row>
    <row r="10" spans="1:15" ht="0.6" customHeight="1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</row>
    <row r="11" spans="1:15">
      <c r="A11" s="36" t="s">
        <v>139</v>
      </c>
      <c r="B11" s="31"/>
      <c r="C11" s="31">
        <f>'Sales Forecast'!D20</f>
        <v>0</v>
      </c>
      <c r="D11" s="31">
        <f>'Sales Forecast'!E20</f>
        <v>0</v>
      </c>
      <c r="E11" s="31">
        <f>'Sales Forecast'!F20</f>
        <v>0</v>
      </c>
      <c r="F11" s="31">
        <f>'Sales Forecast'!G20</f>
        <v>0</v>
      </c>
      <c r="G11" s="31">
        <f>'Sales Forecast'!H20</f>
        <v>0</v>
      </c>
      <c r="H11" s="31">
        <f>'Sales Forecast'!I20</f>
        <v>0</v>
      </c>
      <c r="I11" s="31">
        <f>'Sales Forecast'!J20</f>
        <v>0</v>
      </c>
      <c r="J11" s="31">
        <f>'Sales Forecast'!K20</f>
        <v>0</v>
      </c>
      <c r="K11" s="31">
        <f>'Sales Forecast'!L20</f>
        <v>0</v>
      </c>
      <c r="L11" s="31">
        <f>'Sales Forecast'!M20</f>
        <v>0</v>
      </c>
      <c r="M11" s="31">
        <f>'Sales Forecast'!N20</f>
        <v>0</v>
      </c>
      <c r="N11" s="31">
        <f>'Sales Forecast'!O20</f>
        <v>0</v>
      </c>
      <c r="O11" s="37">
        <f>+SUM(B11:N11)</f>
        <v>0</v>
      </c>
    </row>
    <row r="12" spans="1:15">
      <c r="A12" s="36" t="s">
        <v>140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37">
        <f t="shared" ref="O12:O30" si="1">+SUM(B12:N12)</f>
        <v>0</v>
      </c>
    </row>
    <row r="13" spans="1:15">
      <c r="A13" s="36" t="s">
        <v>141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37">
        <f t="shared" si="1"/>
        <v>0</v>
      </c>
    </row>
    <row r="14" spans="1:15">
      <c r="A14" s="36" t="s">
        <v>142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37">
        <f t="shared" si="1"/>
        <v>0</v>
      </c>
    </row>
    <row r="15" spans="1:15">
      <c r="A15" s="36" t="s">
        <v>143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37">
        <f t="shared" si="1"/>
        <v>0</v>
      </c>
    </row>
    <row r="16" spans="1:15">
      <c r="A16" s="36" t="s">
        <v>144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37">
        <f t="shared" si="1"/>
        <v>0</v>
      </c>
    </row>
    <row r="17" spans="1:15">
      <c r="A17" s="36" t="s">
        <v>145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37">
        <f t="shared" si="1"/>
        <v>0</v>
      </c>
    </row>
    <row r="18" spans="1:15">
      <c r="A18" s="36" t="s">
        <v>146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37">
        <f t="shared" si="1"/>
        <v>0</v>
      </c>
    </row>
    <row r="19" spans="1:15">
      <c r="A19" s="36" t="s">
        <v>147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37">
        <f t="shared" si="1"/>
        <v>0</v>
      </c>
    </row>
    <row r="20" spans="1:15">
      <c r="A20" s="36" t="s">
        <v>148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37">
        <f t="shared" si="1"/>
        <v>0</v>
      </c>
    </row>
    <row r="21" spans="1:15">
      <c r="A21" s="36" t="s">
        <v>149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37">
        <f t="shared" si="1"/>
        <v>0</v>
      </c>
    </row>
    <row r="22" spans="1:15">
      <c r="A22" s="36" t="s">
        <v>150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37">
        <f t="shared" si="1"/>
        <v>0</v>
      </c>
    </row>
    <row r="23" spans="1:15">
      <c r="A23" s="36" t="s">
        <v>151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37">
        <f t="shared" si="1"/>
        <v>0</v>
      </c>
    </row>
    <row r="24" spans="1:15">
      <c r="A24" s="36" t="s">
        <v>152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37">
        <f t="shared" si="1"/>
        <v>0</v>
      </c>
    </row>
    <row r="25" spans="1:15">
      <c r="A25" s="36" t="s">
        <v>153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37">
        <f t="shared" si="1"/>
        <v>0</v>
      </c>
    </row>
    <row r="26" spans="1:15">
      <c r="A26" s="36" t="s">
        <v>154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37">
        <f t="shared" si="1"/>
        <v>0</v>
      </c>
    </row>
    <row r="27" spans="1:15" ht="12.75" customHeight="1">
      <c r="A27" s="36" t="s">
        <v>155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37">
        <f t="shared" si="1"/>
        <v>0</v>
      </c>
    </row>
    <row r="28" spans="1:15" ht="12.75" customHeight="1">
      <c r="A28" s="36" t="s">
        <v>156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37">
        <f t="shared" si="1"/>
        <v>0</v>
      </c>
    </row>
    <row r="29" spans="1:15">
      <c r="A29" s="36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37">
        <f t="shared" si="1"/>
        <v>0</v>
      </c>
    </row>
    <row r="30" spans="1:15" ht="13.5" thickBot="1">
      <c r="A30" s="36" t="s">
        <v>157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37">
        <f t="shared" si="1"/>
        <v>0</v>
      </c>
    </row>
    <row r="31" spans="1:15" s="2" customFormat="1" ht="13.5" thickBot="1">
      <c r="A31" s="46" t="s">
        <v>158</v>
      </c>
      <c r="B31" s="47">
        <f>SUM(B10:B30)</f>
        <v>0</v>
      </c>
      <c r="C31" s="47">
        <f>SUM(C10:C29)</f>
        <v>0</v>
      </c>
      <c r="D31" s="47">
        <f t="shared" ref="D31:N31" si="2">SUM(D10:D29)</f>
        <v>0</v>
      </c>
      <c r="E31" s="47">
        <f t="shared" si="2"/>
        <v>0</v>
      </c>
      <c r="F31" s="47">
        <f t="shared" si="2"/>
        <v>0</v>
      </c>
      <c r="G31" s="47">
        <f t="shared" si="2"/>
        <v>0</v>
      </c>
      <c r="H31" s="47">
        <f t="shared" si="2"/>
        <v>0</v>
      </c>
      <c r="I31" s="47">
        <f t="shared" si="2"/>
        <v>0</v>
      </c>
      <c r="J31" s="47">
        <f t="shared" si="2"/>
        <v>0</v>
      </c>
      <c r="K31" s="47">
        <f t="shared" si="2"/>
        <v>0</v>
      </c>
      <c r="L31" s="47">
        <f t="shared" si="2"/>
        <v>0</v>
      </c>
      <c r="M31" s="47">
        <f t="shared" si="2"/>
        <v>0</v>
      </c>
      <c r="N31" s="47">
        <f t="shared" si="2"/>
        <v>0</v>
      </c>
      <c r="O31" s="48">
        <f>SUM(O11:O30)</f>
        <v>0</v>
      </c>
    </row>
    <row r="32" spans="1:15" ht="6.75" customHeight="1" thickBot="1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2.75" customHeight="1">
      <c r="A33" s="52" t="s">
        <v>159</v>
      </c>
      <c r="B33" s="92">
        <f t="shared" ref="B33:N33" si="3">SUM(B9-B31)</f>
        <v>0</v>
      </c>
      <c r="C33" s="93">
        <f t="shared" si="3"/>
        <v>0</v>
      </c>
      <c r="D33" s="93">
        <f t="shared" si="3"/>
        <v>0</v>
      </c>
      <c r="E33" s="93">
        <f t="shared" si="3"/>
        <v>0</v>
      </c>
      <c r="F33" s="93">
        <f t="shared" si="3"/>
        <v>0</v>
      </c>
      <c r="G33" s="93">
        <f t="shared" si="3"/>
        <v>0</v>
      </c>
      <c r="H33" s="93">
        <f t="shared" si="3"/>
        <v>0</v>
      </c>
      <c r="I33" s="93">
        <f t="shared" si="3"/>
        <v>0</v>
      </c>
      <c r="J33" s="93">
        <f t="shared" si="3"/>
        <v>0</v>
      </c>
      <c r="K33" s="93">
        <f t="shared" si="3"/>
        <v>0</v>
      </c>
      <c r="L33" s="93">
        <f t="shared" si="3"/>
        <v>0</v>
      </c>
      <c r="M33" s="93">
        <f t="shared" si="3"/>
        <v>0</v>
      </c>
      <c r="N33" s="93">
        <f t="shared" si="3"/>
        <v>0</v>
      </c>
      <c r="O33" s="94"/>
    </row>
    <row r="34" spans="1:15" ht="12.75" customHeight="1">
      <c r="A34" s="95" t="s">
        <v>160</v>
      </c>
      <c r="B34" s="96">
        <f>B33</f>
        <v>0</v>
      </c>
      <c r="C34" s="97">
        <f>B34+C33</f>
        <v>0</v>
      </c>
      <c r="D34" s="97">
        <f t="shared" ref="D34:N34" si="4">C34+D33</f>
        <v>0</v>
      </c>
      <c r="E34" s="97">
        <f t="shared" si="4"/>
        <v>0</v>
      </c>
      <c r="F34" s="97">
        <f t="shared" si="4"/>
        <v>0</v>
      </c>
      <c r="G34" s="97">
        <f t="shared" si="4"/>
        <v>0</v>
      </c>
      <c r="H34" s="97">
        <f t="shared" si="4"/>
        <v>0</v>
      </c>
      <c r="I34" s="97">
        <f t="shared" si="4"/>
        <v>0</v>
      </c>
      <c r="J34" s="97">
        <f t="shared" si="4"/>
        <v>0</v>
      </c>
      <c r="K34" s="97">
        <f t="shared" si="4"/>
        <v>0</v>
      </c>
      <c r="L34" s="97">
        <f t="shared" si="4"/>
        <v>0</v>
      </c>
      <c r="M34" s="97">
        <f t="shared" si="4"/>
        <v>0</v>
      </c>
      <c r="N34" s="97">
        <f t="shared" si="4"/>
        <v>0</v>
      </c>
      <c r="O34" s="98"/>
    </row>
    <row r="35" spans="1:15" ht="12.75" customHeight="1">
      <c r="A35" s="95" t="s">
        <v>161</v>
      </c>
      <c r="B35" s="96"/>
      <c r="C35" s="97">
        <f>C30</f>
        <v>0</v>
      </c>
      <c r="D35" s="97">
        <f t="shared" ref="D35:N35" si="5">D30</f>
        <v>0</v>
      </c>
      <c r="E35" s="97">
        <f t="shared" si="5"/>
        <v>0</v>
      </c>
      <c r="F35" s="97">
        <f t="shared" si="5"/>
        <v>0</v>
      </c>
      <c r="G35" s="97">
        <f t="shared" si="5"/>
        <v>0</v>
      </c>
      <c r="H35" s="97">
        <f t="shared" si="5"/>
        <v>0</v>
      </c>
      <c r="I35" s="97">
        <f t="shared" si="5"/>
        <v>0</v>
      </c>
      <c r="J35" s="97">
        <f t="shared" si="5"/>
        <v>0</v>
      </c>
      <c r="K35" s="97">
        <f t="shared" si="5"/>
        <v>0</v>
      </c>
      <c r="L35" s="97">
        <f t="shared" si="5"/>
        <v>0</v>
      </c>
      <c r="M35" s="97">
        <f t="shared" si="5"/>
        <v>0</v>
      </c>
      <c r="N35" s="97">
        <f t="shared" si="5"/>
        <v>0</v>
      </c>
      <c r="O35" s="98"/>
    </row>
    <row r="36" spans="1:15" ht="12.75" customHeight="1">
      <c r="A36" s="38" t="s">
        <v>162</v>
      </c>
      <c r="B36" s="99"/>
      <c r="C36" s="100">
        <f>SUM(B37)</f>
        <v>0</v>
      </c>
      <c r="D36" s="100">
        <f t="shared" ref="D36:N36" si="6">C37</f>
        <v>0</v>
      </c>
      <c r="E36" s="100">
        <f t="shared" si="6"/>
        <v>0</v>
      </c>
      <c r="F36" s="100">
        <f t="shared" si="6"/>
        <v>0</v>
      </c>
      <c r="G36" s="100">
        <f t="shared" si="6"/>
        <v>0</v>
      </c>
      <c r="H36" s="100">
        <f t="shared" si="6"/>
        <v>0</v>
      </c>
      <c r="I36" s="100">
        <f t="shared" si="6"/>
        <v>0</v>
      </c>
      <c r="J36" s="100">
        <f t="shared" si="6"/>
        <v>0</v>
      </c>
      <c r="K36" s="100">
        <f t="shared" si="6"/>
        <v>0</v>
      </c>
      <c r="L36" s="100">
        <f t="shared" si="6"/>
        <v>0</v>
      </c>
      <c r="M36" s="100">
        <f t="shared" si="6"/>
        <v>0</v>
      </c>
      <c r="N36" s="100">
        <f t="shared" si="6"/>
        <v>0</v>
      </c>
      <c r="O36" s="101"/>
    </row>
    <row r="37" spans="1:15" ht="13.5" thickBot="1">
      <c r="A37" s="39" t="s">
        <v>163</v>
      </c>
      <c r="B37" s="102">
        <f>B9-B31</f>
        <v>0</v>
      </c>
      <c r="C37" s="103">
        <f>SUM(C33+C36-C30)</f>
        <v>0</v>
      </c>
      <c r="D37" s="103">
        <f t="shared" ref="D37:N37" si="7">SUM(D33+D36-D30)</f>
        <v>0</v>
      </c>
      <c r="E37" s="103">
        <f t="shared" si="7"/>
        <v>0</v>
      </c>
      <c r="F37" s="103">
        <f t="shared" si="7"/>
        <v>0</v>
      </c>
      <c r="G37" s="103">
        <f t="shared" si="7"/>
        <v>0</v>
      </c>
      <c r="H37" s="103">
        <f t="shared" si="7"/>
        <v>0</v>
      </c>
      <c r="I37" s="103">
        <f t="shared" si="7"/>
        <v>0</v>
      </c>
      <c r="J37" s="103">
        <f t="shared" si="7"/>
        <v>0</v>
      </c>
      <c r="K37" s="103">
        <f t="shared" si="7"/>
        <v>0</v>
      </c>
      <c r="L37" s="103">
        <f t="shared" si="7"/>
        <v>0</v>
      </c>
      <c r="M37" s="103">
        <f t="shared" si="7"/>
        <v>0</v>
      </c>
      <c r="N37" s="103">
        <f t="shared" si="7"/>
        <v>0</v>
      </c>
      <c r="O37" s="104"/>
    </row>
    <row r="38" spans="1:15" ht="13.5" thickBot="1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  <row r="39" spans="1:15">
      <c r="A39" s="167" t="s">
        <v>164</v>
      </c>
      <c r="B39" s="168" t="s">
        <v>165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54"/>
    </row>
    <row r="40" spans="1:15" ht="15">
      <c r="A40" s="170" t="s">
        <v>166</v>
      </c>
      <c r="B40" s="107">
        <v>12750</v>
      </c>
      <c r="C40" s="176" t="str">
        <f>IF(C34&gt;$B$40,SUM(C33)*0.2," ")</f>
        <v xml:space="preserve"> </v>
      </c>
      <c r="D40" s="176" t="str">
        <f t="shared" ref="D40:N40" si="8">IF(D34&gt;$B$40,SUM(D33)*0.2," ")</f>
        <v xml:space="preserve"> </v>
      </c>
      <c r="E40" s="176" t="str">
        <f t="shared" si="8"/>
        <v xml:space="preserve"> </v>
      </c>
      <c r="F40" s="176" t="str">
        <f t="shared" si="8"/>
        <v xml:space="preserve"> </v>
      </c>
      <c r="G40" s="176" t="str">
        <f t="shared" si="8"/>
        <v xml:space="preserve"> </v>
      </c>
      <c r="H40" s="176" t="str">
        <f t="shared" si="8"/>
        <v xml:space="preserve"> </v>
      </c>
      <c r="I40" s="176" t="str">
        <f t="shared" si="8"/>
        <v xml:space="preserve"> </v>
      </c>
      <c r="J40" s="176" t="str">
        <f t="shared" si="8"/>
        <v xml:space="preserve"> </v>
      </c>
      <c r="K40" s="176" t="str">
        <f t="shared" si="8"/>
        <v xml:space="preserve"> </v>
      </c>
      <c r="L40" s="176" t="str">
        <f t="shared" si="8"/>
        <v xml:space="preserve"> </v>
      </c>
      <c r="M40" s="176" t="str">
        <f t="shared" si="8"/>
        <v xml:space="preserve"> </v>
      </c>
      <c r="N40" s="176" t="str">
        <f t="shared" si="8"/>
        <v xml:space="preserve"> </v>
      </c>
      <c r="O40" s="108">
        <f>SUM(C40:N40)</f>
        <v>0</v>
      </c>
    </row>
    <row r="41" spans="1:15" ht="15">
      <c r="A41" s="170" t="s">
        <v>167</v>
      </c>
      <c r="B41" s="107">
        <v>6515</v>
      </c>
      <c r="C41" s="176" t="str">
        <f t="shared" ref="C41:N41" si="9">IF(C34&gt;$B$41,13.22*4," ")</f>
        <v xml:space="preserve"> </v>
      </c>
      <c r="D41" s="176" t="str">
        <f t="shared" si="9"/>
        <v xml:space="preserve"> </v>
      </c>
      <c r="E41" s="176" t="str">
        <f t="shared" si="9"/>
        <v xml:space="preserve"> </v>
      </c>
      <c r="F41" s="176" t="str">
        <f t="shared" si="9"/>
        <v xml:space="preserve"> </v>
      </c>
      <c r="G41" s="176" t="str">
        <f t="shared" si="9"/>
        <v xml:space="preserve"> </v>
      </c>
      <c r="H41" s="176" t="str">
        <f t="shared" si="9"/>
        <v xml:space="preserve"> </v>
      </c>
      <c r="I41" s="176" t="str">
        <f t="shared" si="9"/>
        <v xml:space="preserve"> </v>
      </c>
      <c r="J41" s="176" t="str">
        <f t="shared" si="9"/>
        <v xml:space="preserve"> </v>
      </c>
      <c r="K41" s="176" t="str">
        <f t="shared" si="9"/>
        <v xml:space="preserve"> </v>
      </c>
      <c r="L41" s="176" t="str">
        <f t="shared" si="9"/>
        <v xml:space="preserve"> </v>
      </c>
      <c r="M41" s="176" t="str">
        <f t="shared" si="9"/>
        <v xml:space="preserve"> </v>
      </c>
      <c r="N41" s="176" t="str">
        <f t="shared" si="9"/>
        <v xml:space="preserve"> </v>
      </c>
      <c r="O41" s="108">
        <f>SUM(C41:N41)</f>
        <v>0</v>
      </c>
    </row>
    <row r="42" spans="1:15" ht="15">
      <c r="A42" s="170" t="s">
        <v>168</v>
      </c>
      <c r="B42" s="107">
        <v>9569</v>
      </c>
      <c r="C42" s="176" t="str">
        <f t="shared" ref="C42:N42" si="10">IF(C34&gt;$B$40,C33*0.09," ")</f>
        <v xml:space="preserve"> </v>
      </c>
      <c r="D42" s="176" t="str">
        <f t="shared" si="10"/>
        <v xml:space="preserve"> </v>
      </c>
      <c r="E42" s="176" t="str">
        <f t="shared" si="10"/>
        <v xml:space="preserve"> </v>
      </c>
      <c r="F42" s="176" t="str">
        <f t="shared" si="10"/>
        <v xml:space="preserve"> </v>
      </c>
      <c r="G42" s="176" t="str">
        <f t="shared" si="10"/>
        <v xml:space="preserve"> </v>
      </c>
      <c r="H42" s="176" t="str">
        <f t="shared" si="10"/>
        <v xml:space="preserve"> </v>
      </c>
      <c r="I42" s="176" t="str">
        <f t="shared" si="10"/>
        <v xml:space="preserve"> </v>
      </c>
      <c r="J42" s="176" t="str">
        <f t="shared" si="10"/>
        <v xml:space="preserve"> </v>
      </c>
      <c r="K42" s="176" t="str">
        <f t="shared" si="10"/>
        <v xml:space="preserve"> </v>
      </c>
      <c r="L42" s="176" t="str">
        <f t="shared" si="10"/>
        <v xml:space="preserve"> </v>
      </c>
      <c r="M42" s="176" t="str">
        <f t="shared" si="10"/>
        <v xml:space="preserve"> </v>
      </c>
      <c r="N42" s="176" t="str">
        <f t="shared" si="10"/>
        <v xml:space="preserve"> </v>
      </c>
      <c r="O42" s="108">
        <f>SUM(C42:N42)</f>
        <v>0</v>
      </c>
    </row>
    <row r="43" spans="1:15" ht="15">
      <c r="A43" s="174" t="s">
        <v>169</v>
      </c>
      <c r="B43" s="175"/>
      <c r="C43" s="176" t="str">
        <f>IF(C34&gt;$B$40,C33*0.0125," ")</f>
        <v xml:space="preserve"> </v>
      </c>
      <c r="D43" s="176" t="str">
        <f t="shared" ref="D43:N43" si="11">IF(D34&gt;$B$40,D33*0.0125," ")</f>
        <v xml:space="preserve"> </v>
      </c>
      <c r="E43" s="176" t="str">
        <f t="shared" si="11"/>
        <v xml:space="preserve"> </v>
      </c>
      <c r="F43" s="176" t="str">
        <f t="shared" si="11"/>
        <v xml:space="preserve"> </v>
      </c>
      <c r="G43" s="176" t="str">
        <f t="shared" si="11"/>
        <v xml:space="preserve"> </v>
      </c>
      <c r="H43" s="176" t="str">
        <f t="shared" si="11"/>
        <v xml:space="preserve"> </v>
      </c>
      <c r="I43" s="176" t="str">
        <f t="shared" si="11"/>
        <v xml:space="preserve"> </v>
      </c>
      <c r="J43" s="176" t="str">
        <f t="shared" si="11"/>
        <v xml:space="preserve"> </v>
      </c>
      <c r="K43" s="176" t="str">
        <f t="shared" si="11"/>
        <v xml:space="preserve"> </v>
      </c>
      <c r="L43" s="176" t="str">
        <f t="shared" si="11"/>
        <v xml:space="preserve"> </v>
      </c>
      <c r="M43" s="176" t="str">
        <f t="shared" si="11"/>
        <v xml:space="preserve"> </v>
      </c>
      <c r="N43" s="176" t="str">
        <f t="shared" si="11"/>
        <v xml:space="preserve"> </v>
      </c>
      <c r="O43" s="108">
        <f>SUM(C43:N43)</f>
        <v>0</v>
      </c>
    </row>
    <row r="44" spans="1:15" ht="15.75" thickBot="1">
      <c r="A44" s="171" t="s">
        <v>170</v>
      </c>
      <c r="B44" s="163"/>
      <c r="C44" s="164">
        <f>SUM(C40:C43)</f>
        <v>0</v>
      </c>
      <c r="D44" s="164">
        <f t="shared" ref="D44:N44" si="12">SUM(D40:D43)</f>
        <v>0</v>
      </c>
      <c r="E44" s="164">
        <f t="shared" si="12"/>
        <v>0</v>
      </c>
      <c r="F44" s="164">
        <f t="shared" si="12"/>
        <v>0</v>
      </c>
      <c r="G44" s="164">
        <f t="shared" si="12"/>
        <v>0</v>
      </c>
      <c r="H44" s="164">
        <f t="shared" si="12"/>
        <v>0</v>
      </c>
      <c r="I44" s="164">
        <f t="shared" si="12"/>
        <v>0</v>
      </c>
      <c r="J44" s="164">
        <f t="shared" si="12"/>
        <v>0</v>
      </c>
      <c r="K44" s="164">
        <f t="shared" si="12"/>
        <v>0</v>
      </c>
      <c r="L44" s="164">
        <f t="shared" si="12"/>
        <v>0</v>
      </c>
      <c r="M44" s="164">
        <f t="shared" si="12"/>
        <v>0</v>
      </c>
      <c r="N44" s="164">
        <f t="shared" si="12"/>
        <v>0</v>
      </c>
      <c r="O44" s="109">
        <f>SUM(C44:N44)</f>
        <v>0</v>
      </c>
    </row>
  </sheetData>
  <sheetProtection password="8085" sheet="1" objects="1" scenarios="1" selectLockedCells="1"/>
  <phoneticPr fontId="0" type="noConversion"/>
  <pageMargins left="0.48" right="0.4" top="0.98425196850393704" bottom="0.98425196850393704" header="0.61" footer="0.51181102362204722"/>
  <pageSetup paperSize="9" scale="92" orientation="landscape" r:id="rId1"/>
  <headerFooter alignWithMargins="0"/>
  <ignoredErrors>
    <ignoredError sqref="C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4AD9-2795-4520-BB0C-2E01B5BC4F9E}">
  <sheetPr>
    <tabColor rgb="FFFFC000"/>
    <pageSetUpPr fitToPage="1"/>
  </sheetPr>
  <dimension ref="A1:O44"/>
  <sheetViews>
    <sheetView topLeftCell="A6" zoomScaleNormal="100" workbookViewId="0">
      <selection activeCell="B6" sqref="B6"/>
    </sheetView>
  </sheetViews>
  <sheetFormatPr defaultRowHeight="12.75"/>
  <cols>
    <col min="1" max="1" width="20.28515625" style="6" bestFit="1" customWidth="1"/>
    <col min="2" max="2" width="9.42578125" style="6" customWidth="1"/>
    <col min="3" max="14" width="9.42578125" customWidth="1"/>
    <col min="15" max="15" width="10" customWidth="1"/>
  </cols>
  <sheetData>
    <row r="1" spans="1:15" ht="21" customHeight="1" thickBot="1">
      <c r="A1" s="147" t="str">
        <f>'CFF Yr 1'!A1</f>
        <v>Business Name</v>
      </c>
    </row>
    <row r="2" spans="1:15">
      <c r="A2" s="2" t="s">
        <v>171</v>
      </c>
      <c r="B2" s="6" t="s">
        <v>83</v>
      </c>
      <c r="C2" s="110" t="str">
        <f>'Sales Forecast'!D25</f>
        <v>Apr</v>
      </c>
      <c r="D2" s="110" t="str">
        <f>'Sales Forecast'!E25</f>
        <v>May</v>
      </c>
      <c r="E2" s="110" t="str">
        <f>'Sales Forecast'!F25</f>
        <v>Jun</v>
      </c>
      <c r="F2" s="110" t="str">
        <f>'Sales Forecast'!G25</f>
        <v>Jul</v>
      </c>
      <c r="G2" s="110" t="str">
        <f>'Sales Forecast'!H25</f>
        <v>Aug</v>
      </c>
      <c r="H2" s="110" t="str">
        <f>'Sales Forecast'!I25</f>
        <v>Sep</v>
      </c>
      <c r="I2" s="110" t="str">
        <f>'Sales Forecast'!J25</f>
        <v>Oct</v>
      </c>
      <c r="J2" s="110" t="str">
        <f>'Sales Forecast'!K25</f>
        <v>Nov</v>
      </c>
      <c r="K2" s="110" t="str">
        <f>'Sales Forecast'!L25</f>
        <v>Dec</v>
      </c>
      <c r="L2" s="110" t="str">
        <f>'Sales Forecast'!M25</f>
        <v>Jan</v>
      </c>
      <c r="M2" s="110" t="str">
        <f>'Sales Forecast'!N25</f>
        <v>Feb</v>
      </c>
      <c r="N2" s="110" t="str">
        <f>'Sales Forecast'!O25</f>
        <v>Mar</v>
      </c>
      <c r="O2" s="54"/>
    </row>
    <row r="3" spans="1:15" ht="13.5" thickBot="1">
      <c r="C3" s="61" t="s">
        <v>120</v>
      </c>
      <c r="D3" s="62" t="s">
        <v>121</v>
      </c>
      <c r="E3" s="62" t="s">
        <v>122</v>
      </c>
      <c r="F3" s="62" t="s">
        <v>123</v>
      </c>
      <c r="G3" s="62" t="s">
        <v>124</v>
      </c>
      <c r="H3" s="62" t="s">
        <v>125</v>
      </c>
      <c r="I3" s="62" t="s">
        <v>126</v>
      </c>
      <c r="J3" s="62" t="s">
        <v>127</v>
      </c>
      <c r="K3" s="62" t="s">
        <v>128</v>
      </c>
      <c r="L3" s="62" t="s">
        <v>129</v>
      </c>
      <c r="M3" s="62" t="s">
        <v>130</v>
      </c>
      <c r="N3" s="62" t="s">
        <v>131</v>
      </c>
      <c r="O3" s="63" t="s">
        <v>132</v>
      </c>
    </row>
    <row r="4" spans="1:15" ht="13.5" thickBot="1">
      <c r="A4" s="68"/>
      <c r="B4" s="69"/>
      <c r="C4" s="70" t="s">
        <v>134</v>
      </c>
      <c r="D4" s="71" t="s">
        <v>134</v>
      </c>
      <c r="E4" s="71" t="s">
        <v>134</v>
      </c>
      <c r="F4" s="71" t="s">
        <v>134</v>
      </c>
      <c r="G4" s="71" t="s">
        <v>134</v>
      </c>
      <c r="H4" s="71" t="s">
        <v>134</v>
      </c>
      <c r="I4" s="71" t="s">
        <v>134</v>
      </c>
      <c r="J4" s="71" t="s">
        <v>134</v>
      </c>
      <c r="K4" s="71" t="s">
        <v>134</v>
      </c>
      <c r="L4" s="71" t="s">
        <v>134</v>
      </c>
      <c r="M4" s="71" t="s">
        <v>134</v>
      </c>
      <c r="N4" s="71" t="s">
        <v>134</v>
      </c>
      <c r="O4" s="72" t="s">
        <v>134</v>
      </c>
    </row>
    <row r="5" spans="1:15">
      <c r="A5" s="73" t="s">
        <v>135</v>
      </c>
      <c r="B5" s="78"/>
      <c r="C5" s="58">
        <f>'Sales Forecast'!D38</f>
        <v>0</v>
      </c>
      <c r="D5" s="58">
        <f>'Sales Forecast'!E38</f>
        <v>0</v>
      </c>
      <c r="E5" s="58">
        <f>'Sales Forecast'!F38</f>
        <v>0</v>
      </c>
      <c r="F5" s="58">
        <f>'Sales Forecast'!G38</f>
        <v>0</v>
      </c>
      <c r="G5" s="58">
        <f>'Sales Forecast'!H38</f>
        <v>0</v>
      </c>
      <c r="H5" s="58">
        <f>'Sales Forecast'!I38</f>
        <v>0</v>
      </c>
      <c r="I5" s="58">
        <f>'Sales Forecast'!J38</f>
        <v>0</v>
      </c>
      <c r="J5" s="58">
        <f>'Sales Forecast'!K38</f>
        <v>0</v>
      </c>
      <c r="K5" s="58">
        <f>'Sales Forecast'!L38</f>
        <v>0</v>
      </c>
      <c r="L5" s="58">
        <f>'Sales Forecast'!M38</f>
        <v>0</v>
      </c>
      <c r="M5" s="58">
        <f>'Sales Forecast'!N38</f>
        <v>0</v>
      </c>
      <c r="N5" s="58">
        <f>'Sales Forecast'!O38</f>
        <v>0</v>
      </c>
      <c r="O5" s="53">
        <f>SUM(B5:N5)</f>
        <v>0</v>
      </c>
    </row>
    <row r="6" spans="1:15">
      <c r="A6" s="74" t="s">
        <v>136</v>
      </c>
      <c r="B6" s="141"/>
      <c r="C6" s="142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37">
        <f>SUM(B6:N6)</f>
        <v>0</v>
      </c>
    </row>
    <row r="7" spans="1:15">
      <c r="A7" s="74" t="s">
        <v>137</v>
      </c>
      <c r="B7" s="141"/>
      <c r="C7" s="142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37">
        <f>SUM(B7:N7)</f>
        <v>0</v>
      </c>
    </row>
    <row r="8" spans="1:15" ht="13.5" thickBot="1">
      <c r="A8" s="75"/>
      <c r="B8" s="79"/>
      <c r="C8" s="5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>
        <f>SUM(B8:N8)</f>
        <v>0</v>
      </c>
    </row>
    <row r="9" spans="1:15" s="2" customFormat="1" ht="13.5" thickBot="1">
      <c r="A9" s="64" t="s">
        <v>138</v>
      </c>
      <c r="B9" s="77"/>
      <c r="C9" s="60">
        <f t="shared" ref="C9:N9" si="0">SUM(C5:C8)</f>
        <v>0</v>
      </c>
      <c r="D9" s="47">
        <f t="shared" si="0"/>
        <v>0</v>
      </c>
      <c r="E9" s="47">
        <f t="shared" si="0"/>
        <v>0</v>
      </c>
      <c r="F9" s="47">
        <f t="shared" si="0"/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  <c r="J9" s="47">
        <f t="shared" si="0"/>
        <v>0</v>
      </c>
      <c r="K9" s="47">
        <f t="shared" si="0"/>
        <v>0</v>
      </c>
      <c r="L9" s="47">
        <f t="shared" si="0"/>
        <v>0</v>
      </c>
      <c r="M9" s="47">
        <f t="shared" si="0"/>
        <v>0</v>
      </c>
      <c r="N9" s="47">
        <f t="shared" si="0"/>
        <v>0</v>
      </c>
      <c r="O9" s="48">
        <f>SUM(O5:O8)</f>
        <v>0</v>
      </c>
    </row>
    <row r="10" spans="1:15" ht="6" customHeight="1" thickBot="1">
      <c r="A10" s="76"/>
      <c r="B10" s="80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>
      <c r="A11" s="36" t="s">
        <v>139</v>
      </c>
      <c r="B11" s="81"/>
      <c r="C11" s="58">
        <f>'Sales Forecast'!D39</f>
        <v>0</v>
      </c>
      <c r="D11" s="58">
        <f>'Sales Forecast'!E39</f>
        <v>0</v>
      </c>
      <c r="E11" s="58">
        <f>'Sales Forecast'!F39</f>
        <v>0</v>
      </c>
      <c r="F11" s="58">
        <f>'Sales Forecast'!G39</f>
        <v>0</v>
      </c>
      <c r="G11" s="58">
        <f>'Sales Forecast'!H39</f>
        <v>0</v>
      </c>
      <c r="H11" s="58">
        <f>'Sales Forecast'!I39</f>
        <v>0</v>
      </c>
      <c r="I11" s="58">
        <f>'Sales Forecast'!J39</f>
        <v>0</v>
      </c>
      <c r="J11" s="58">
        <f>'Sales Forecast'!K39</f>
        <v>0</v>
      </c>
      <c r="K11" s="58">
        <f>'Sales Forecast'!L39</f>
        <v>0</v>
      </c>
      <c r="L11" s="58">
        <f>'Sales Forecast'!M39</f>
        <v>0</v>
      </c>
      <c r="M11" s="58">
        <f>'Sales Forecast'!N39</f>
        <v>0</v>
      </c>
      <c r="N11" s="58">
        <f>'Sales Forecast'!O39</f>
        <v>0</v>
      </c>
      <c r="O11" s="45">
        <f>+SUM(B11:N11)</f>
        <v>0</v>
      </c>
    </row>
    <row r="12" spans="1:15">
      <c r="A12" s="36" t="s">
        <v>140</v>
      </c>
      <c r="B12" s="141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37">
        <f t="shared" ref="O12:O30" si="1">+SUM(B12:N12)</f>
        <v>0</v>
      </c>
    </row>
    <row r="13" spans="1:15">
      <c r="A13" s="36" t="s">
        <v>172</v>
      </c>
      <c r="B13" s="143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37">
        <f t="shared" si="1"/>
        <v>0</v>
      </c>
    </row>
    <row r="14" spans="1:15">
      <c r="A14" s="36" t="s">
        <v>142</v>
      </c>
      <c r="B14" s="141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37">
        <f t="shared" si="1"/>
        <v>0</v>
      </c>
    </row>
    <row r="15" spans="1:15">
      <c r="A15" s="36" t="s">
        <v>143</v>
      </c>
      <c r="B15" s="141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37">
        <f t="shared" si="1"/>
        <v>0</v>
      </c>
    </row>
    <row r="16" spans="1:15">
      <c r="A16" s="36" t="s">
        <v>144</v>
      </c>
      <c r="B16" s="141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37">
        <f t="shared" si="1"/>
        <v>0</v>
      </c>
    </row>
    <row r="17" spans="1:15">
      <c r="A17" s="36" t="s">
        <v>145</v>
      </c>
      <c r="B17" s="141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37">
        <f t="shared" si="1"/>
        <v>0</v>
      </c>
    </row>
    <row r="18" spans="1:15">
      <c r="A18" s="36" t="s">
        <v>146</v>
      </c>
      <c r="B18" s="141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37">
        <f t="shared" si="1"/>
        <v>0</v>
      </c>
    </row>
    <row r="19" spans="1:15">
      <c r="A19" s="36" t="s">
        <v>147</v>
      </c>
      <c r="B19" s="141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37">
        <f t="shared" si="1"/>
        <v>0</v>
      </c>
    </row>
    <row r="20" spans="1:15">
      <c r="A20" s="36" t="s">
        <v>148</v>
      </c>
      <c r="B20" s="141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37">
        <f t="shared" si="1"/>
        <v>0</v>
      </c>
    </row>
    <row r="21" spans="1:15">
      <c r="A21" s="36" t="s">
        <v>149</v>
      </c>
      <c r="B21" s="141"/>
      <c r="C21" s="142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37">
        <f t="shared" si="1"/>
        <v>0</v>
      </c>
    </row>
    <row r="22" spans="1:15">
      <c r="A22" s="36" t="s">
        <v>150</v>
      </c>
      <c r="B22" s="141"/>
      <c r="C22" s="142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37">
        <f t="shared" si="1"/>
        <v>0</v>
      </c>
    </row>
    <row r="23" spans="1:15">
      <c r="A23" s="36" t="s">
        <v>151</v>
      </c>
      <c r="B23" s="141"/>
      <c r="C23" s="142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37">
        <f t="shared" si="1"/>
        <v>0</v>
      </c>
    </row>
    <row r="24" spans="1:15">
      <c r="A24" s="36" t="s">
        <v>152</v>
      </c>
      <c r="B24" s="144"/>
      <c r="C24" s="142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37">
        <f t="shared" si="1"/>
        <v>0</v>
      </c>
    </row>
    <row r="25" spans="1:15">
      <c r="A25" s="36" t="s">
        <v>153</v>
      </c>
      <c r="B25" s="141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37">
        <f t="shared" si="1"/>
        <v>0</v>
      </c>
    </row>
    <row r="26" spans="1:15">
      <c r="A26" s="36" t="s">
        <v>154</v>
      </c>
      <c r="B26" s="141"/>
      <c r="C26" s="142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37">
        <f t="shared" si="1"/>
        <v>0</v>
      </c>
    </row>
    <row r="27" spans="1:15" ht="12.75" customHeight="1">
      <c r="A27" s="36" t="s">
        <v>155</v>
      </c>
      <c r="B27" s="141"/>
      <c r="C27" s="142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37">
        <f t="shared" si="1"/>
        <v>0</v>
      </c>
    </row>
    <row r="28" spans="1:15" ht="12.75" customHeight="1">
      <c r="A28" s="36" t="s">
        <v>156</v>
      </c>
      <c r="B28" s="141"/>
      <c r="C28" s="142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37">
        <f t="shared" si="1"/>
        <v>0</v>
      </c>
    </row>
    <row r="29" spans="1:15">
      <c r="A29" s="74"/>
      <c r="B29" s="141"/>
      <c r="C29" s="142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37">
        <f t="shared" si="1"/>
        <v>0</v>
      </c>
    </row>
    <row r="30" spans="1:15" ht="13.5" thickBot="1">
      <c r="A30" s="36" t="s">
        <v>157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37">
        <f t="shared" si="1"/>
        <v>0</v>
      </c>
    </row>
    <row r="31" spans="1:15" s="2" customFormat="1" ht="13.5" thickBot="1">
      <c r="A31" s="46" t="s">
        <v>158</v>
      </c>
      <c r="B31" s="47">
        <f>SUM(B10:B30)</f>
        <v>0</v>
      </c>
      <c r="C31" s="47">
        <f>SUM(C10:C29)</f>
        <v>0</v>
      </c>
      <c r="D31" s="47">
        <f t="shared" ref="D31:N31" si="2">SUM(D10:D29)</f>
        <v>0</v>
      </c>
      <c r="E31" s="47">
        <f t="shared" si="2"/>
        <v>0</v>
      </c>
      <c r="F31" s="47">
        <f t="shared" si="2"/>
        <v>0</v>
      </c>
      <c r="G31" s="47">
        <f t="shared" si="2"/>
        <v>0</v>
      </c>
      <c r="H31" s="47">
        <f t="shared" si="2"/>
        <v>0</v>
      </c>
      <c r="I31" s="47">
        <f t="shared" si="2"/>
        <v>0</v>
      </c>
      <c r="J31" s="47">
        <f t="shared" si="2"/>
        <v>0</v>
      </c>
      <c r="K31" s="47">
        <f t="shared" si="2"/>
        <v>0</v>
      </c>
      <c r="L31" s="47">
        <f t="shared" si="2"/>
        <v>0</v>
      </c>
      <c r="M31" s="47">
        <f t="shared" si="2"/>
        <v>0</v>
      </c>
      <c r="N31" s="47">
        <f t="shared" si="2"/>
        <v>0</v>
      </c>
      <c r="O31" s="48">
        <f>SUM(O11:O30)</f>
        <v>0</v>
      </c>
    </row>
    <row r="32" spans="1:15" s="2" customFormat="1" ht="13.5" thickBot="1">
      <c r="A32" s="89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51"/>
    </row>
    <row r="33" spans="1:15" s="2" customFormat="1">
      <c r="A33" s="52" t="s">
        <v>159</v>
      </c>
      <c r="B33" s="92">
        <f t="shared" ref="B33:N33" si="3">SUM(B9-B31)</f>
        <v>0</v>
      </c>
      <c r="C33" s="93">
        <f t="shared" si="3"/>
        <v>0</v>
      </c>
      <c r="D33" s="93">
        <f t="shared" si="3"/>
        <v>0</v>
      </c>
      <c r="E33" s="93">
        <f t="shared" si="3"/>
        <v>0</v>
      </c>
      <c r="F33" s="93">
        <f t="shared" si="3"/>
        <v>0</v>
      </c>
      <c r="G33" s="93">
        <f t="shared" si="3"/>
        <v>0</v>
      </c>
      <c r="H33" s="93">
        <f t="shared" si="3"/>
        <v>0</v>
      </c>
      <c r="I33" s="93">
        <f t="shared" si="3"/>
        <v>0</v>
      </c>
      <c r="J33" s="93">
        <f t="shared" si="3"/>
        <v>0</v>
      </c>
      <c r="K33" s="93">
        <f t="shared" si="3"/>
        <v>0</v>
      </c>
      <c r="L33" s="93">
        <f t="shared" si="3"/>
        <v>0</v>
      </c>
      <c r="M33" s="93">
        <f t="shared" si="3"/>
        <v>0</v>
      </c>
      <c r="N33" s="93">
        <f t="shared" si="3"/>
        <v>0</v>
      </c>
      <c r="O33" s="94"/>
    </row>
    <row r="34" spans="1:15" ht="12.75" customHeight="1">
      <c r="A34" s="95" t="s">
        <v>160</v>
      </c>
      <c r="B34" s="96">
        <f>B33</f>
        <v>0</v>
      </c>
      <c r="C34" s="97">
        <f>B34+C33</f>
        <v>0</v>
      </c>
      <c r="D34" s="97">
        <f t="shared" ref="D34:N34" si="4">C34+D33</f>
        <v>0</v>
      </c>
      <c r="E34" s="97">
        <f t="shared" si="4"/>
        <v>0</v>
      </c>
      <c r="F34" s="97">
        <f t="shared" si="4"/>
        <v>0</v>
      </c>
      <c r="G34" s="97">
        <f t="shared" si="4"/>
        <v>0</v>
      </c>
      <c r="H34" s="97">
        <f t="shared" si="4"/>
        <v>0</v>
      </c>
      <c r="I34" s="97">
        <f t="shared" si="4"/>
        <v>0</v>
      </c>
      <c r="J34" s="97">
        <f t="shared" si="4"/>
        <v>0</v>
      </c>
      <c r="K34" s="97">
        <f t="shared" si="4"/>
        <v>0</v>
      </c>
      <c r="L34" s="97">
        <f t="shared" si="4"/>
        <v>0</v>
      </c>
      <c r="M34" s="97">
        <f t="shared" si="4"/>
        <v>0</v>
      </c>
      <c r="N34" s="97">
        <f t="shared" si="4"/>
        <v>0</v>
      </c>
      <c r="O34" s="98"/>
    </row>
    <row r="35" spans="1:15" ht="12.75" customHeight="1">
      <c r="A35" s="95" t="s">
        <v>161</v>
      </c>
      <c r="B35" s="96"/>
      <c r="C35" s="97">
        <f>C30</f>
        <v>0</v>
      </c>
      <c r="D35" s="97">
        <f t="shared" ref="D35:N35" si="5">D30</f>
        <v>0</v>
      </c>
      <c r="E35" s="97">
        <f t="shared" si="5"/>
        <v>0</v>
      </c>
      <c r="F35" s="97">
        <f t="shared" si="5"/>
        <v>0</v>
      </c>
      <c r="G35" s="97">
        <f t="shared" si="5"/>
        <v>0</v>
      </c>
      <c r="H35" s="97">
        <f t="shared" si="5"/>
        <v>0</v>
      </c>
      <c r="I35" s="97">
        <f t="shared" si="5"/>
        <v>0</v>
      </c>
      <c r="J35" s="97">
        <f t="shared" si="5"/>
        <v>0</v>
      </c>
      <c r="K35" s="97">
        <f t="shared" si="5"/>
        <v>0</v>
      </c>
      <c r="L35" s="97">
        <f t="shared" si="5"/>
        <v>0</v>
      </c>
      <c r="M35" s="97">
        <f t="shared" si="5"/>
        <v>0</v>
      </c>
      <c r="N35" s="97">
        <f t="shared" si="5"/>
        <v>0</v>
      </c>
      <c r="O35" s="98"/>
    </row>
    <row r="36" spans="1:15" ht="12.75" customHeight="1">
      <c r="A36" s="38" t="s">
        <v>162</v>
      </c>
      <c r="B36" s="99"/>
      <c r="C36" s="100">
        <f>SUM(B37)</f>
        <v>0</v>
      </c>
      <c r="D36" s="100">
        <f t="shared" ref="D36:N36" si="6">C37</f>
        <v>0</v>
      </c>
      <c r="E36" s="100">
        <f t="shared" si="6"/>
        <v>0</v>
      </c>
      <c r="F36" s="100">
        <f t="shared" si="6"/>
        <v>0</v>
      </c>
      <c r="G36" s="100">
        <f t="shared" si="6"/>
        <v>0</v>
      </c>
      <c r="H36" s="100">
        <f t="shared" si="6"/>
        <v>0</v>
      </c>
      <c r="I36" s="100">
        <f t="shared" si="6"/>
        <v>0</v>
      </c>
      <c r="J36" s="100">
        <f t="shared" si="6"/>
        <v>0</v>
      </c>
      <c r="K36" s="100">
        <f t="shared" si="6"/>
        <v>0</v>
      </c>
      <c r="L36" s="100">
        <f t="shared" si="6"/>
        <v>0</v>
      </c>
      <c r="M36" s="100">
        <f t="shared" si="6"/>
        <v>0</v>
      </c>
      <c r="N36" s="100">
        <f t="shared" si="6"/>
        <v>0</v>
      </c>
      <c r="O36" s="101"/>
    </row>
    <row r="37" spans="1:15" ht="13.5" thickBot="1">
      <c r="A37" s="39" t="s">
        <v>163</v>
      </c>
      <c r="B37" s="102">
        <f>B9-B31</f>
        <v>0</v>
      </c>
      <c r="C37" s="103">
        <f>SUM(C33+C36-C30)</f>
        <v>0</v>
      </c>
      <c r="D37" s="103">
        <f t="shared" ref="D37:N37" si="7">SUM(D33+D36-D30)</f>
        <v>0</v>
      </c>
      <c r="E37" s="103">
        <f t="shared" si="7"/>
        <v>0</v>
      </c>
      <c r="F37" s="103">
        <f t="shared" si="7"/>
        <v>0</v>
      </c>
      <c r="G37" s="103">
        <f t="shared" si="7"/>
        <v>0</v>
      </c>
      <c r="H37" s="103">
        <f t="shared" si="7"/>
        <v>0</v>
      </c>
      <c r="I37" s="103">
        <f t="shared" si="7"/>
        <v>0</v>
      </c>
      <c r="J37" s="103">
        <f t="shared" si="7"/>
        <v>0</v>
      </c>
      <c r="K37" s="103">
        <f t="shared" si="7"/>
        <v>0</v>
      </c>
      <c r="L37" s="103">
        <f t="shared" si="7"/>
        <v>0</v>
      </c>
      <c r="M37" s="103">
        <f t="shared" si="7"/>
        <v>0</v>
      </c>
      <c r="N37" s="103">
        <f t="shared" si="7"/>
        <v>0</v>
      </c>
      <c r="O37" s="104"/>
    </row>
    <row r="38" spans="1:15" ht="13.5" thickBot="1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  <row r="39" spans="1:15">
      <c r="A39" s="167" t="s">
        <v>164</v>
      </c>
      <c r="B39" s="168" t="s">
        <v>165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54"/>
    </row>
    <row r="40" spans="1:15" ht="15">
      <c r="A40" s="170" t="s">
        <v>166</v>
      </c>
      <c r="B40" s="107">
        <v>12750</v>
      </c>
      <c r="C40" s="176" t="str">
        <f>IF(C34&gt;$B$40,SUM(C33)*0.2," ")</f>
        <v xml:space="preserve"> </v>
      </c>
      <c r="D40" s="176" t="str">
        <f t="shared" ref="D40:N40" si="8">IF(D34&gt;$B$40,SUM(D33)*0.2," ")</f>
        <v xml:space="preserve"> </v>
      </c>
      <c r="E40" s="176" t="str">
        <f t="shared" si="8"/>
        <v xml:space="preserve"> </v>
      </c>
      <c r="F40" s="176" t="str">
        <f t="shared" si="8"/>
        <v xml:space="preserve"> </v>
      </c>
      <c r="G40" s="176" t="str">
        <f t="shared" si="8"/>
        <v xml:space="preserve"> </v>
      </c>
      <c r="H40" s="176" t="str">
        <f t="shared" si="8"/>
        <v xml:space="preserve"> </v>
      </c>
      <c r="I40" s="176" t="str">
        <f t="shared" si="8"/>
        <v xml:space="preserve"> </v>
      </c>
      <c r="J40" s="176" t="str">
        <f t="shared" si="8"/>
        <v xml:space="preserve"> </v>
      </c>
      <c r="K40" s="176" t="str">
        <f t="shared" si="8"/>
        <v xml:space="preserve"> </v>
      </c>
      <c r="L40" s="176" t="str">
        <f t="shared" si="8"/>
        <v xml:space="preserve"> </v>
      </c>
      <c r="M40" s="176" t="str">
        <f t="shared" si="8"/>
        <v xml:space="preserve"> </v>
      </c>
      <c r="N40" s="176" t="str">
        <f t="shared" si="8"/>
        <v xml:space="preserve"> </v>
      </c>
      <c r="O40" s="108">
        <f>SUM(C40:N40)</f>
        <v>0</v>
      </c>
    </row>
    <row r="41" spans="1:15" ht="15">
      <c r="A41" s="170" t="s">
        <v>167</v>
      </c>
      <c r="B41" s="107">
        <v>6515</v>
      </c>
      <c r="C41" s="176" t="str">
        <f t="shared" ref="C41:N41" si="9">IF(C34&gt;$B$41,13.22*4," ")</f>
        <v xml:space="preserve"> </v>
      </c>
      <c r="D41" s="176" t="str">
        <f t="shared" si="9"/>
        <v xml:space="preserve"> </v>
      </c>
      <c r="E41" s="176" t="str">
        <f t="shared" si="9"/>
        <v xml:space="preserve"> </v>
      </c>
      <c r="F41" s="176" t="str">
        <f t="shared" si="9"/>
        <v xml:space="preserve"> </v>
      </c>
      <c r="G41" s="176" t="str">
        <f t="shared" si="9"/>
        <v xml:space="preserve"> </v>
      </c>
      <c r="H41" s="176" t="str">
        <f t="shared" si="9"/>
        <v xml:space="preserve"> </v>
      </c>
      <c r="I41" s="176" t="str">
        <f t="shared" si="9"/>
        <v xml:space="preserve"> </v>
      </c>
      <c r="J41" s="176" t="str">
        <f t="shared" si="9"/>
        <v xml:space="preserve"> </v>
      </c>
      <c r="K41" s="176" t="str">
        <f t="shared" si="9"/>
        <v xml:space="preserve"> </v>
      </c>
      <c r="L41" s="176" t="str">
        <f t="shared" si="9"/>
        <v xml:space="preserve"> </v>
      </c>
      <c r="M41" s="176" t="str">
        <f t="shared" si="9"/>
        <v xml:space="preserve"> </v>
      </c>
      <c r="N41" s="176" t="str">
        <f t="shared" si="9"/>
        <v xml:space="preserve"> </v>
      </c>
      <c r="O41" s="108">
        <f>SUM(C41:N41)</f>
        <v>0</v>
      </c>
    </row>
    <row r="42" spans="1:15" ht="15">
      <c r="A42" s="170" t="s">
        <v>168</v>
      </c>
      <c r="B42" s="107">
        <v>9569</v>
      </c>
      <c r="C42" s="176" t="str">
        <f t="shared" ref="C42:N42" si="10">IF(C34&gt;$B$40,C33*0.09," ")</f>
        <v xml:space="preserve"> </v>
      </c>
      <c r="D42" s="176" t="str">
        <f t="shared" si="10"/>
        <v xml:space="preserve"> </v>
      </c>
      <c r="E42" s="176" t="str">
        <f t="shared" si="10"/>
        <v xml:space="preserve"> </v>
      </c>
      <c r="F42" s="176" t="str">
        <f t="shared" si="10"/>
        <v xml:space="preserve"> </v>
      </c>
      <c r="G42" s="176" t="str">
        <f t="shared" si="10"/>
        <v xml:space="preserve"> </v>
      </c>
      <c r="H42" s="176" t="str">
        <f t="shared" si="10"/>
        <v xml:space="preserve"> </v>
      </c>
      <c r="I42" s="176" t="str">
        <f t="shared" si="10"/>
        <v xml:space="preserve"> </v>
      </c>
      <c r="J42" s="176" t="str">
        <f t="shared" si="10"/>
        <v xml:space="preserve"> </v>
      </c>
      <c r="K42" s="176" t="str">
        <f t="shared" si="10"/>
        <v xml:space="preserve"> </v>
      </c>
      <c r="L42" s="176" t="str">
        <f t="shared" si="10"/>
        <v xml:space="preserve"> </v>
      </c>
      <c r="M42" s="176" t="str">
        <f t="shared" si="10"/>
        <v xml:space="preserve"> </v>
      </c>
      <c r="N42" s="176" t="str">
        <f t="shared" si="10"/>
        <v xml:space="preserve"> </v>
      </c>
      <c r="O42" s="108">
        <f>SUM(C42:N42)</f>
        <v>0</v>
      </c>
    </row>
    <row r="43" spans="1:15" ht="15">
      <c r="A43" s="174" t="s">
        <v>169</v>
      </c>
      <c r="B43" s="175"/>
      <c r="C43" s="176" t="str">
        <f>IF(C34&gt;$B$40,C33*0.0125," ")</f>
        <v xml:space="preserve"> </v>
      </c>
      <c r="D43" s="176" t="str">
        <f t="shared" ref="D43:N43" si="11">IF(D34&gt;$B$40,D33*0.0125," ")</f>
        <v xml:space="preserve"> </v>
      </c>
      <c r="E43" s="176" t="str">
        <f t="shared" si="11"/>
        <v xml:space="preserve"> </v>
      </c>
      <c r="F43" s="176" t="str">
        <f t="shared" si="11"/>
        <v xml:space="preserve"> </v>
      </c>
      <c r="G43" s="176" t="str">
        <f t="shared" si="11"/>
        <v xml:space="preserve"> </v>
      </c>
      <c r="H43" s="176" t="str">
        <f t="shared" si="11"/>
        <v xml:space="preserve"> </v>
      </c>
      <c r="I43" s="176" t="str">
        <f t="shared" si="11"/>
        <v xml:space="preserve"> </v>
      </c>
      <c r="J43" s="176" t="str">
        <f t="shared" si="11"/>
        <v xml:space="preserve"> </v>
      </c>
      <c r="K43" s="176" t="str">
        <f t="shared" si="11"/>
        <v xml:space="preserve"> </v>
      </c>
      <c r="L43" s="176" t="str">
        <f t="shared" si="11"/>
        <v xml:space="preserve"> </v>
      </c>
      <c r="M43" s="176" t="str">
        <f t="shared" si="11"/>
        <v xml:space="preserve"> </v>
      </c>
      <c r="N43" s="176" t="str">
        <f t="shared" si="11"/>
        <v xml:space="preserve"> </v>
      </c>
      <c r="O43" s="108">
        <f>SUM(C43:N43)</f>
        <v>0</v>
      </c>
    </row>
    <row r="44" spans="1:15" ht="15.75" thickBot="1">
      <c r="A44" s="171" t="s">
        <v>170</v>
      </c>
      <c r="B44" s="163"/>
      <c r="C44" s="164">
        <f t="shared" ref="C44:N44" si="12">SUM(C40:C42)</f>
        <v>0</v>
      </c>
      <c r="D44" s="164">
        <f t="shared" si="12"/>
        <v>0</v>
      </c>
      <c r="E44" s="164">
        <f t="shared" si="12"/>
        <v>0</v>
      </c>
      <c r="F44" s="164">
        <f t="shared" si="12"/>
        <v>0</v>
      </c>
      <c r="G44" s="164">
        <f t="shared" si="12"/>
        <v>0</v>
      </c>
      <c r="H44" s="164">
        <f t="shared" si="12"/>
        <v>0</v>
      </c>
      <c r="I44" s="164">
        <f t="shared" si="12"/>
        <v>0</v>
      </c>
      <c r="J44" s="164">
        <f t="shared" si="12"/>
        <v>0</v>
      </c>
      <c r="K44" s="164">
        <f t="shared" si="12"/>
        <v>0</v>
      </c>
      <c r="L44" s="164">
        <f t="shared" si="12"/>
        <v>0</v>
      </c>
      <c r="M44" s="164">
        <f t="shared" si="12"/>
        <v>0</v>
      </c>
      <c r="N44" s="164">
        <f t="shared" si="12"/>
        <v>0</v>
      </c>
      <c r="O44" s="109">
        <f>SUM(C44:N44)</f>
        <v>0</v>
      </c>
    </row>
  </sheetData>
  <sheetProtection password="8085" sheet="1" objects="1" scenarios="1" selectLockedCells="1"/>
  <pageMargins left="0.48" right="0.4" top="0.98425196850393704" bottom="0.98425196850393704" header="0.61" footer="0.51181102362204722"/>
  <pageSetup paperSize="9" scale="92" orientation="landscape" r:id="rId1"/>
  <headerFooter alignWithMargins="0"/>
  <ignoredErrors>
    <ignoredError sqref="A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E7A0-061E-4C10-A645-4F6BCF437A0B}">
  <sheetPr>
    <tabColor rgb="FF92D050"/>
  </sheetPr>
  <dimension ref="A1:O15"/>
  <sheetViews>
    <sheetView workbookViewId="0">
      <selection activeCell="B1" sqref="B1"/>
    </sheetView>
  </sheetViews>
  <sheetFormatPr defaultRowHeight="12.75"/>
  <cols>
    <col min="1" max="1" width="20.28515625" style="6" bestFit="1" customWidth="1"/>
    <col min="2" max="2" width="9.42578125" style="6" customWidth="1"/>
    <col min="3" max="14" width="9.42578125" customWidth="1"/>
    <col min="15" max="15" width="10" customWidth="1"/>
  </cols>
  <sheetData>
    <row r="1" spans="1:15" ht="21" customHeight="1" thickBot="1">
      <c r="A1" s="147" t="str">
        <f>'CFF Yr 1'!A1</f>
        <v>Business Name</v>
      </c>
    </row>
    <row r="2" spans="1:15">
      <c r="A2" s="2" t="s">
        <v>173</v>
      </c>
      <c r="B2" s="6" t="s">
        <v>83</v>
      </c>
      <c r="C2" s="110" t="str">
        <f>'Sales Forecast'!D25</f>
        <v>Apr</v>
      </c>
      <c r="D2" s="110" t="str">
        <f>'Sales Forecast'!E25</f>
        <v>May</v>
      </c>
      <c r="E2" s="110" t="str">
        <f>'Sales Forecast'!F25</f>
        <v>Jun</v>
      </c>
      <c r="F2" s="110" t="str">
        <f>'Sales Forecast'!G25</f>
        <v>Jul</v>
      </c>
      <c r="G2" s="110" t="str">
        <f>'Sales Forecast'!H25</f>
        <v>Aug</v>
      </c>
      <c r="H2" s="110" t="str">
        <f>'Sales Forecast'!I25</f>
        <v>Sep</v>
      </c>
      <c r="I2" s="110" t="str">
        <f>'Sales Forecast'!J25</f>
        <v>Oct</v>
      </c>
      <c r="J2" s="110" t="str">
        <f>'Sales Forecast'!K25</f>
        <v>Nov</v>
      </c>
      <c r="K2" s="110" t="str">
        <f>'Sales Forecast'!L25</f>
        <v>Dec</v>
      </c>
      <c r="L2" s="110" t="str">
        <f>'Sales Forecast'!M25</f>
        <v>Jan</v>
      </c>
      <c r="M2" s="110" t="str">
        <f>'Sales Forecast'!N25</f>
        <v>Feb</v>
      </c>
      <c r="N2" s="110" t="str">
        <f>'Sales Forecast'!O25</f>
        <v>Mar</v>
      </c>
      <c r="O2" s="54"/>
    </row>
    <row r="3" spans="1:15" ht="13.5" thickBot="1">
      <c r="A3" s="162" t="s">
        <v>174</v>
      </c>
      <c r="C3" s="61" t="s">
        <v>120</v>
      </c>
      <c r="D3" s="62" t="s">
        <v>121</v>
      </c>
      <c r="E3" s="62" t="s">
        <v>122</v>
      </c>
      <c r="F3" s="62" t="s">
        <v>123</v>
      </c>
      <c r="G3" s="62" t="s">
        <v>124</v>
      </c>
      <c r="H3" s="62" t="s">
        <v>125</v>
      </c>
      <c r="I3" s="62" t="s">
        <v>126</v>
      </c>
      <c r="J3" s="62" t="s">
        <v>127</v>
      </c>
      <c r="K3" s="62" t="s">
        <v>128</v>
      </c>
      <c r="L3" s="62" t="s">
        <v>129</v>
      </c>
      <c r="M3" s="62" t="s">
        <v>130</v>
      </c>
      <c r="N3" s="62" t="s">
        <v>131</v>
      </c>
      <c r="O3" s="63" t="s">
        <v>132</v>
      </c>
    </row>
    <row r="4" spans="1:15" ht="13.5" thickBot="1">
      <c r="A4" s="68"/>
      <c r="B4" s="148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</row>
    <row r="5" spans="1:15">
      <c r="A5" s="73" t="s">
        <v>7</v>
      </c>
      <c r="B5" s="172">
        <f>'Personal Expenditure'!N8</f>
        <v>324.83999999999997</v>
      </c>
      <c r="C5" s="152">
        <f>$B5</f>
        <v>324.83999999999997</v>
      </c>
      <c r="D5" s="152">
        <f t="shared" ref="D5:N5" si="0">$B5</f>
        <v>324.83999999999997</v>
      </c>
      <c r="E5" s="152">
        <f t="shared" si="0"/>
        <v>324.83999999999997</v>
      </c>
      <c r="F5" s="152">
        <f t="shared" si="0"/>
        <v>324.83999999999997</v>
      </c>
      <c r="G5" s="152">
        <f t="shared" si="0"/>
        <v>324.83999999999997</v>
      </c>
      <c r="H5" s="152">
        <f t="shared" si="0"/>
        <v>324.83999999999997</v>
      </c>
      <c r="I5" s="152">
        <f t="shared" si="0"/>
        <v>324.83999999999997</v>
      </c>
      <c r="J5" s="152">
        <f t="shared" si="0"/>
        <v>324.83999999999997</v>
      </c>
      <c r="K5" s="152">
        <f t="shared" si="0"/>
        <v>324.83999999999997</v>
      </c>
      <c r="L5" s="152">
        <f t="shared" si="0"/>
        <v>324.83999999999997</v>
      </c>
      <c r="M5" s="152">
        <f t="shared" si="0"/>
        <v>324.83999999999997</v>
      </c>
      <c r="N5" s="152">
        <f t="shared" si="0"/>
        <v>324.83999999999997</v>
      </c>
      <c r="O5" s="153">
        <f>SUM(C5:N5)</f>
        <v>3898.0800000000004</v>
      </c>
    </row>
    <row r="6" spans="1:15">
      <c r="A6" s="74" t="s">
        <v>10</v>
      </c>
      <c r="B6" s="172">
        <f>'Personal Expenditure'!N9</f>
        <v>679.99</v>
      </c>
      <c r="C6" s="152">
        <f t="shared" ref="C6:N7" si="1">$B6</f>
        <v>679.99</v>
      </c>
      <c r="D6" s="152">
        <f t="shared" si="1"/>
        <v>679.99</v>
      </c>
      <c r="E6" s="152">
        <f t="shared" si="1"/>
        <v>679.99</v>
      </c>
      <c r="F6" s="152">
        <f t="shared" si="1"/>
        <v>679.99</v>
      </c>
      <c r="G6" s="152">
        <f t="shared" si="1"/>
        <v>679.99</v>
      </c>
      <c r="H6" s="152">
        <f t="shared" si="1"/>
        <v>679.99</v>
      </c>
      <c r="I6" s="152">
        <f t="shared" si="1"/>
        <v>679.99</v>
      </c>
      <c r="J6" s="152">
        <f t="shared" si="1"/>
        <v>679.99</v>
      </c>
      <c r="K6" s="152">
        <f t="shared" si="1"/>
        <v>679.99</v>
      </c>
      <c r="L6" s="152">
        <f t="shared" si="1"/>
        <v>679.99</v>
      </c>
      <c r="M6" s="152">
        <f t="shared" si="1"/>
        <v>679.99</v>
      </c>
      <c r="N6" s="152">
        <f t="shared" si="1"/>
        <v>679.99</v>
      </c>
      <c r="O6" s="153">
        <f>SUM(C6:N6)</f>
        <v>8159.8799999999983</v>
      </c>
    </row>
    <row r="7" spans="1:15">
      <c r="A7" s="74" t="s">
        <v>12</v>
      </c>
      <c r="B7" s="172">
        <f>'Personal Expenditure'!N10</f>
        <v>282.5</v>
      </c>
      <c r="C7" s="152">
        <f t="shared" si="1"/>
        <v>282.5</v>
      </c>
      <c r="D7" s="152">
        <f t="shared" si="1"/>
        <v>282.5</v>
      </c>
      <c r="E7" s="152">
        <f t="shared" si="1"/>
        <v>282.5</v>
      </c>
      <c r="F7" s="152">
        <f t="shared" si="1"/>
        <v>282.5</v>
      </c>
      <c r="G7" s="152">
        <f t="shared" si="1"/>
        <v>282.5</v>
      </c>
      <c r="H7" s="152">
        <f t="shared" si="1"/>
        <v>282.5</v>
      </c>
      <c r="I7" s="152">
        <f t="shared" si="1"/>
        <v>282.5</v>
      </c>
      <c r="J7" s="152">
        <f t="shared" si="1"/>
        <v>282.5</v>
      </c>
      <c r="K7" s="152">
        <f t="shared" si="1"/>
        <v>282.5</v>
      </c>
      <c r="L7" s="152">
        <f t="shared" si="1"/>
        <v>282.5</v>
      </c>
      <c r="M7" s="152">
        <f t="shared" si="1"/>
        <v>282.5</v>
      </c>
      <c r="N7" s="152">
        <f t="shared" si="1"/>
        <v>282.5</v>
      </c>
      <c r="O7" s="153">
        <f>SUM(C7:N7)</f>
        <v>3390</v>
      </c>
    </row>
    <row r="8" spans="1:15" ht="13.5" thickBot="1">
      <c r="A8" s="75"/>
      <c r="B8" s="154"/>
      <c r="C8" s="5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55">
        <f>SUM(C8:N8)</f>
        <v>0</v>
      </c>
    </row>
    <row r="9" spans="1:15" s="2" customFormat="1" ht="13.5" thickBot="1">
      <c r="A9" s="64" t="s">
        <v>175</v>
      </c>
      <c r="B9" s="156"/>
      <c r="C9" s="60">
        <f t="shared" ref="C9:N9" si="2">SUM(C5:C8)</f>
        <v>1287.33</v>
      </c>
      <c r="D9" s="47">
        <f t="shared" si="2"/>
        <v>1287.33</v>
      </c>
      <c r="E9" s="47">
        <f t="shared" si="2"/>
        <v>1287.33</v>
      </c>
      <c r="F9" s="47">
        <f t="shared" si="2"/>
        <v>1287.33</v>
      </c>
      <c r="G9" s="47">
        <f t="shared" si="2"/>
        <v>1287.33</v>
      </c>
      <c r="H9" s="47">
        <f t="shared" si="2"/>
        <v>1287.33</v>
      </c>
      <c r="I9" s="47">
        <f t="shared" si="2"/>
        <v>1287.33</v>
      </c>
      <c r="J9" s="47">
        <f t="shared" si="2"/>
        <v>1287.33</v>
      </c>
      <c r="K9" s="47">
        <f t="shared" si="2"/>
        <v>1287.33</v>
      </c>
      <c r="L9" s="47">
        <f t="shared" si="2"/>
        <v>1287.33</v>
      </c>
      <c r="M9" s="47">
        <f t="shared" si="2"/>
        <v>1287.33</v>
      </c>
      <c r="N9" s="47">
        <f t="shared" si="2"/>
        <v>1287.33</v>
      </c>
      <c r="O9" s="48">
        <f>SUM(O5:O8)</f>
        <v>15447.96</v>
      </c>
    </row>
    <row r="10" spans="1:15" ht="6" customHeight="1" thickBot="1">
      <c r="A10" s="76"/>
      <c r="B10" s="157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>
      <c r="A11" s="36" t="s">
        <v>176</v>
      </c>
      <c r="B11" s="158"/>
      <c r="C11" s="159">
        <f>'CFF Yr 1'!C33</f>
        <v>0</v>
      </c>
      <c r="D11" s="159">
        <f>'CFF Yr 1'!D33</f>
        <v>0</v>
      </c>
      <c r="E11" s="159">
        <f>'CFF Yr 1'!E33</f>
        <v>0</v>
      </c>
      <c r="F11" s="159">
        <f>'CFF Yr 1'!F33</f>
        <v>0</v>
      </c>
      <c r="G11" s="159">
        <f>'CFF Yr 1'!G33</f>
        <v>0</v>
      </c>
      <c r="H11" s="159">
        <f>'CFF Yr 1'!H33</f>
        <v>0</v>
      </c>
      <c r="I11" s="159">
        <f>'CFF Yr 1'!I33</f>
        <v>0</v>
      </c>
      <c r="J11" s="159">
        <f>'CFF Yr 1'!J33</f>
        <v>0</v>
      </c>
      <c r="K11" s="159">
        <f>'CFF Yr 1'!K33</f>
        <v>0</v>
      </c>
      <c r="L11" s="159">
        <f>'CFF Yr 1'!L33</f>
        <v>0</v>
      </c>
      <c r="M11" s="159">
        <f>'CFF Yr 1'!M33</f>
        <v>0</v>
      </c>
      <c r="N11" s="159">
        <f>'CFF Yr 1'!N33</f>
        <v>0</v>
      </c>
      <c r="O11" s="153">
        <f>SUM(C11:N11)</f>
        <v>0</v>
      </c>
    </row>
    <row r="12" spans="1:15">
      <c r="A12" s="36" t="s">
        <v>15</v>
      </c>
      <c r="B12" s="173">
        <f>'Personal Expenditure'!N11</f>
        <v>335</v>
      </c>
      <c r="C12" s="152">
        <f>$B12</f>
        <v>335</v>
      </c>
      <c r="D12" s="152">
        <f t="shared" ref="D12:N12" si="3">$B12</f>
        <v>335</v>
      </c>
      <c r="E12" s="152">
        <f t="shared" si="3"/>
        <v>335</v>
      </c>
      <c r="F12" s="152">
        <f t="shared" si="3"/>
        <v>335</v>
      </c>
      <c r="G12" s="152">
        <f t="shared" si="3"/>
        <v>335</v>
      </c>
      <c r="H12" s="152">
        <f t="shared" si="3"/>
        <v>335</v>
      </c>
      <c r="I12" s="152">
        <f t="shared" si="3"/>
        <v>335</v>
      </c>
      <c r="J12" s="152">
        <f t="shared" si="3"/>
        <v>335</v>
      </c>
      <c r="K12" s="152">
        <f t="shared" si="3"/>
        <v>335</v>
      </c>
      <c r="L12" s="152">
        <f t="shared" si="3"/>
        <v>335</v>
      </c>
      <c r="M12" s="152">
        <f t="shared" si="3"/>
        <v>335</v>
      </c>
      <c r="N12" s="152">
        <f t="shared" si="3"/>
        <v>335</v>
      </c>
      <c r="O12" s="153">
        <f>SUM(C12:N12)</f>
        <v>4020</v>
      </c>
    </row>
    <row r="13" spans="1:15">
      <c r="A13" s="36" t="s">
        <v>177</v>
      </c>
      <c r="B13" s="160"/>
      <c r="C13" s="153">
        <f>C11-C12</f>
        <v>-335</v>
      </c>
      <c r="D13" s="153">
        <f>D11-D12</f>
        <v>-335</v>
      </c>
      <c r="E13" s="153">
        <f>E11-E12</f>
        <v>-335</v>
      </c>
      <c r="F13" s="153">
        <f t="shared" ref="F13:N13" si="4">F11-F12</f>
        <v>-335</v>
      </c>
      <c r="G13" s="153">
        <f t="shared" si="4"/>
        <v>-335</v>
      </c>
      <c r="H13" s="153">
        <f t="shared" si="4"/>
        <v>-335</v>
      </c>
      <c r="I13" s="153">
        <f t="shared" si="4"/>
        <v>-335</v>
      </c>
      <c r="J13" s="153">
        <f t="shared" si="4"/>
        <v>-335</v>
      </c>
      <c r="K13" s="153">
        <f t="shared" si="4"/>
        <v>-335</v>
      </c>
      <c r="L13" s="153">
        <f t="shared" si="4"/>
        <v>-335</v>
      </c>
      <c r="M13" s="153">
        <f t="shared" si="4"/>
        <v>-335</v>
      </c>
      <c r="N13" s="153">
        <f t="shared" si="4"/>
        <v>-335</v>
      </c>
      <c r="O13" s="153">
        <f>SUM(C13:N13)</f>
        <v>-4020</v>
      </c>
    </row>
    <row r="14" spans="1:15" ht="13.5" thickBot="1">
      <c r="A14" s="36" t="s">
        <v>178</v>
      </c>
      <c r="B14" s="173">
        <v>0.55000000000000004</v>
      </c>
      <c r="C14" s="31">
        <f>C13*$B14</f>
        <v>-184.25000000000003</v>
      </c>
      <c r="D14" s="31">
        <f t="shared" ref="D14:N14" si="5">D13*$B14</f>
        <v>-184.25000000000003</v>
      </c>
      <c r="E14" s="31">
        <f t="shared" si="5"/>
        <v>-184.25000000000003</v>
      </c>
      <c r="F14" s="31">
        <f t="shared" si="5"/>
        <v>-184.25000000000003</v>
      </c>
      <c r="G14" s="31">
        <f t="shared" si="5"/>
        <v>-184.25000000000003</v>
      </c>
      <c r="H14" s="31">
        <f t="shared" si="5"/>
        <v>-184.25000000000003</v>
      </c>
      <c r="I14" s="31">
        <f t="shared" si="5"/>
        <v>-184.25000000000003</v>
      </c>
      <c r="J14" s="31">
        <f t="shared" si="5"/>
        <v>-184.25000000000003</v>
      </c>
      <c r="K14" s="31">
        <f t="shared" si="5"/>
        <v>-184.25000000000003</v>
      </c>
      <c r="L14" s="31">
        <f t="shared" si="5"/>
        <v>-184.25000000000003</v>
      </c>
      <c r="M14" s="31">
        <f t="shared" si="5"/>
        <v>-184.25000000000003</v>
      </c>
      <c r="N14" s="31">
        <f t="shared" si="5"/>
        <v>-184.25000000000003</v>
      </c>
      <c r="O14" s="153">
        <f>SUM(C14:N14)</f>
        <v>-2211.0000000000005</v>
      </c>
    </row>
    <row r="15" spans="1:15" s="2" customFormat="1" ht="13.5" thickBot="1">
      <c r="A15" s="64" t="s">
        <v>179</v>
      </c>
      <c r="B15" s="161"/>
      <c r="C15" s="60">
        <f>D9-D14</f>
        <v>1471.58</v>
      </c>
      <c r="D15" s="60">
        <f t="shared" ref="D15:N15" si="6">E9-E14</f>
        <v>1471.58</v>
      </c>
      <c r="E15" s="60">
        <f t="shared" si="6"/>
        <v>1471.58</v>
      </c>
      <c r="F15" s="60">
        <f t="shared" si="6"/>
        <v>1471.58</v>
      </c>
      <c r="G15" s="60">
        <f t="shared" si="6"/>
        <v>1471.58</v>
      </c>
      <c r="H15" s="60">
        <f t="shared" si="6"/>
        <v>1471.58</v>
      </c>
      <c r="I15" s="60">
        <f t="shared" si="6"/>
        <v>1471.58</v>
      </c>
      <c r="J15" s="60">
        <f t="shared" si="6"/>
        <v>1471.58</v>
      </c>
      <c r="K15" s="60">
        <f t="shared" si="6"/>
        <v>1471.58</v>
      </c>
      <c r="L15" s="60">
        <f t="shared" si="6"/>
        <v>1471.58</v>
      </c>
      <c r="M15" s="60">
        <f t="shared" si="6"/>
        <v>1471.58</v>
      </c>
      <c r="N15" s="60">
        <f t="shared" si="6"/>
        <v>17658.96</v>
      </c>
      <c r="O15" s="48">
        <f>SUM(O11:O14)</f>
        <v>-2211.0000000000005</v>
      </c>
    </row>
  </sheetData>
  <sheetProtection password="8085" sheet="1" objects="1" scenarios="1" selectLockedCells="1"/>
  <pageMargins left="0.7" right="0.7" top="0.75" bottom="0.75" header="0.3" footer="0.3"/>
  <ignoredErrors>
    <ignoredError sqref="C13:C14 D14 B5:B7 B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BDBF04C656740A707A3DB79D66712" ma:contentTypeVersion="21" ma:contentTypeDescription="Create a new document." ma:contentTypeScope="" ma:versionID="83ff792a7ad6b2816f767c33bb584031">
  <xsd:schema xmlns:xsd="http://www.w3.org/2001/XMLSchema" xmlns:xs="http://www.w3.org/2001/XMLSchema" xmlns:p="http://schemas.microsoft.com/office/2006/metadata/properties" xmlns:ns2="292a0eb8-bb70-45f8-89a0-1bb4f25be638" xmlns:ns3="b1936a1f-9a85-4c1d-92c6-1685f08bd408" targetNamespace="http://schemas.microsoft.com/office/2006/metadata/properties" ma:root="true" ma:fieldsID="64fc5d1c00164dc6dbc569c7b5a7f1c4" ns2:_="" ns3:_="">
    <xsd:import namespace="292a0eb8-bb70-45f8-89a0-1bb4f25be638"/>
    <xsd:import namespace="b1936a1f-9a85-4c1d-92c6-1685f08bd40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a0eb8-bb70-45f8-89a0-1bb4f25be638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6a1f-9a85-4c1d-92c6-1685f08bd408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bfcc19b8-a61c-4703-ac2c-22fe0bdbec2e}" ma:internalName="TaxCatchAll" ma:showField="CatchAllData" ma:web="b1936a1f-9a85-4c1d-92c6-1685f08bd4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16CABE-60BD-4189-93CA-5D44757387F7}"/>
</file>

<file path=customXml/itemProps2.xml><?xml version="1.0" encoding="utf-8"?>
<ds:datastoreItem xmlns:ds="http://schemas.openxmlformats.org/officeDocument/2006/customXml" ds:itemID="{61922D2D-F8F6-4A3F-9486-F6676B7C9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lbakes</dc:creator>
  <cp:keywords/>
  <dc:description/>
  <cp:lastModifiedBy>X</cp:lastModifiedBy>
  <cp:revision/>
  <dcterms:created xsi:type="dcterms:W3CDTF">2010-04-01T12:32:09Z</dcterms:created>
  <dcterms:modified xsi:type="dcterms:W3CDTF">2024-08-05T15:59:09Z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WizIdPermissions">
    <vt:lpwstr/>
  </property>
  <property fmtid="{D5CDD505-2E9C-101B-9397-08002B2CF9AE}" pid="3" name="MigrationWizIdPermissionLevels">
    <vt:lpwstr/>
  </property>
  <property fmtid="{D5CDD505-2E9C-101B-9397-08002B2CF9AE}" pid="4" name="lcf76f155ced4ddcb4097134ff3c332f">
    <vt:lpwstr/>
  </property>
  <property fmtid="{D5CDD505-2E9C-101B-9397-08002B2CF9AE}" pid="5" name="MigrationWizIdDocumentLibraryPermissions">
    <vt:lpwstr/>
  </property>
  <property fmtid="{D5CDD505-2E9C-101B-9397-08002B2CF9AE}" pid="6" name="MigrationWizId">
    <vt:lpwstr/>
  </property>
  <property fmtid="{D5CDD505-2E9C-101B-9397-08002B2CF9AE}" pid="7" name="MigrationWizIdSecurityGroups">
    <vt:lpwstr/>
  </property>
  <property fmtid="{D5CDD505-2E9C-101B-9397-08002B2CF9AE}" pid="8" name="TaxCatchAll">
    <vt:lpwstr/>
  </property>
</Properties>
</file>